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ms-excel.sheet.macroEnabled.main+xml"/>
  <Override PartName="/xl/theme/theme1.xml" ContentType="application/vnd.openxmlformats-officedocument.theme+xml"/>
  <Override PartName="/xl/vbaProject.bin" ContentType="application/vnd.ms-office.vbaProject"/>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docProps/app.xml" ContentType="application/vnd.openxmlformats-officedocument.extended-properties+xml"/>
  <Override PartName="/xl/calcChain.xml" ContentType="application/vnd.openxmlformats-officedocument.spreadsheetml.calcChain+xml"/>
  <Override PartName="/xl/tables/table1.xml" ContentType="application/vnd.openxmlformats-officedocument.spreadsheetml.table+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filterPrivacy="1" codeName="ThisWorkbook" defaultThemeVersion="164011"/>
  <workbookProtection workbookPassword="F8A0" lockStructure="1"/>
  <bookViews>
    <workbookView xWindow="0" yWindow="0" windowWidth="23040" windowHeight="8904"/>
  </bookViews>
  <sheets>
    <sheet name="INICIO" sheetId="5" r:id="rId1"/>
    <sheet name="INSTRUCCIONES DE USO" sheetId="6" r:id="rId2"/>
    <sheet name="CÁLCULOS" sheetId="1" state="hidden" r:id="rId3"/>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2" i="1" l="1"/>
  <c r="K12" i="1"/>
  <c r="J12" i="1"/>
  <c r="I12" i="1"/>
  <c r="H12" i="1"/>
  <c r="G12" i="1"/>
  <c r="F12" i="1"/>
  <c r="E12" i="1"/>
  <c r="D12" i="1"/>
  <c r="C12" i="1"/>
  <c r="L7" i="1"/>
  <c r="K7" i="1"/>
  <c r="J7" i="1"/>
  <c r="I7" i="1"/>
  <c r="H7" i="1"/>
  <c r="G7" i="1"/>
  <c r="F7" i="1"/>
  <c r="E7" i="1"/>
  <c r="D7" i="1"/>
  <c r="C7" i="1"/>
  <c r="B7" i="1"/>
  <c r="K16" i="1" l="1"/>
  <c r="K15" i="1"/>
  <c r="G10" i="1"/>
  <c r="G11" i="1"/>
  <c r="E15" i="1"/>
  <c r="E16" i="1"/>
  <c r="D11" i="1"/>
  <c r="D10" i="1"/>
  <c r="H10" i="1"/>
  <c r="H11" i="1"/>
  <c r="F15" i="1"/>
  <c r="F16" i="1"/>
  <c r="J15" i="1"/>
  <c r="J16" i="1"/>
  <c r="E10" i="1"/>
  <c r="E11" i="1"/>
  <c r="I11" i="1"/>
  <c r="I10" i="1"/>
  <c r="C16" i="1"/>
  <c r="C15" i="1"/>
  <c r="G16" i="1"/>
  <c r="G15" i="1"/>
  <c r="I15" i="1"/>
  <c r="I16" i="1"/>
  <c r="J10" i="1"/>
  <c r="J11" i="1"/>
  <c r="D15" i="1"/>
  <c r="D16" i="1"/>
  <c r="H16" i="1"/>
  <c r="H15" i="1"/>
  <c r="C11" i="1"/>
  <c r="C10" i="1"/>
  <c r="I8" i="1"/>
  <c r="H9" i="1"/>
  <c r="J8" i="1"/>
  <c r="G9" i="1"/>
  <c r="H8" i="1"/>
  <c r="J9" i="1"/>
  <c r="G8" i="1"/>
  <c r="I9" i="1"/>
  <c r="E9" i="1"/>
  <c r="E8" i="1"/>
  <c r="C9" i="1"/>
  <c r="C8" i="1"/>
  <c r="K6" i="1"/>
  <c r="J6" i="1"/>
  <c r="I6" i="1"/>
  <c r="H6" i="1"/>
  <c r="G6" i="1"/>
  <c r="F6" i="1"/>
  <c r="E6" i="1"/>
  <c r="D6" i="1"/>
  <c r="C6" i="1"/>
  <c r="B6" i="1"/>
  <c r="K14" i="1" l="1"/>
  <c r="K13" i="1"/>
  <c r="K22" i="1"/>
  <c r="J22" i="1"/>
  <c r="I22" i="1"/>
  <c r="H22" i="1"/>
  <c r="G22" i="1"/>
  <c r="F22" i="1"/>
  <c r="E22" i="1"/>
  <c r="D22" i="1"/>
  <c r="C22" i="1"/>
  <c r="B22" i="1"/>
  <c r="K17" i="1"/>
  <c r="J17" i="1"/>
  <c r="I17" i="1"/>
  <c r="H17" i="1"/>
  <c r="G17" i="1"/>
  <c r="F17" i="1"/>
  <c r="E17" i="1"/>
  <c r="D17" i="1"/>
  <c r="C17" i="1"/>
  <c r="B17" i="1"/>
  <c r="L12" i="1"/>
  <c r="K5" i="1"/>
  <c r="J5" i="1"/>
  <c r="I5" i="1"/>
  <c r="H5" i="1"/>
  <c r="G5" i="1"/>
  <c r="F5" i="1"/>
  <c r="E5" i="1"/>
  <c r="D5" i="1"/>
  <c r="C5" i="1"/>
  <c r="K4" i="1"/>
  <c r="J4" i="1"/>
  <c r="I4" i="1"/>
  <c r="H4" i="1"/>
  <c r="G4" i="1"/>
  <c r="F4" i="1"/>
  <c r="E4" i="1"/>
  <c r="D4" i="1"/>
  <c r="C4" i="1"/>
  <c r="B5" i="1"/>
  <c r="B4" i="1"/>
  <c r="K3" i="1"/>
  <c r="J3" i="1"/>
  <c r="I3" i="1"/>
  <c r="H3" i="1"/>
  <c r="G3" i="1"/>
  <c r="F3" i="1"/>
  <c r="E3" i="1"/>
  <c r="D3" i="1"/>
  <c r="C3" i="1"/>
  <c r="B3" i="1"/>
  <c r="C2" i="1"/>
  <c r="B2" i="1"/>
  <c r="K2" i="1"/>
  <c r="J2" i="1"/>
  <c r="I2" i="1"/>
  <c r="H2" i="1"/>
  <c r="G2" i="1"/>
  <c r="F2" i="1"/>
  <c r="E2" i="1"/>
  <c r="D2" i="1"/>
  <c r="B10" i="1" l="1"/>
  <c r="B11" i="1"/>
  <c r="K10" i="1"/>
  <c r="K9" i="1"/>
  <c r="K11" i="1"/>
  <c r="K8" i="1"/>
  <c r="K26" i="1"/>
  <c r="K25" i="1"/>
  <c r="K20" i="1"/>
  <c r="K21" i="1"/>
  <c r="B15" i="1"/>
  <c r="B16" i="1"/>
  <c r="F9" i="1"/>
  <c r="F10" i="1"/>
  <c r="F11" i="1"/>
  <c r="F8" i="1"/>
  <c r="F25" i="1"/>
  <c r="F26" i="1"/>
  <c r="D21" i="1"/>
  <c r="D20" i="1"/>
  <c r="H20" i="1"/>
  <c r="H21" i="1"/>
  <c r="B26" i="1"/>
  <c r="B25" i="1"/>
  <c r="J26" i="1"/>
  <c r="J25" i="1"/>
  <c r="E20" i="1"/>
  <c r="E21" i="1"/>
  <c r="I20" i="1"/>
  <c r="I21" i="1"/>
  <c r="C26" i="1"/>
  <c r="C25" i="1"/>
  <c r="G26" i="1"/>
  <c r="G25" i="1"/>
  <c r="B21" i="1"/>
  <c r="B20" i="1"/>
  <c r="F21" i="1"/>
  <c r="F20" i="1"/>
  <c r="J21" i="1"/>
  <c r="J20" i="1"/>
  <c r="D26" i="1"/>
  <c r="D25" i="1"/>
  <c r="H25" i="1"/>
  <c r="H26" i="1"/>
  <c r="C21" i="1"/>
  <c r="C20" i="1"/>
  <c r="G21" i="1"/>
  <c r="G20" i="1"/>
  <c r="E25" i="1"/>
  <c r="E26" i="1"/>
  <c r="I25" i="1"/>
  <c r="I26" i="1"/>
  <c r="B8" i="1"/>
  <c r="B9" i="1"/>
  <c r="D8" i="1"/>
  <c r="D9" i="1"/>
  <c r="B13" i="1"/>
  <c r="B18" i="1"/>
  <c r="B19" i="1"/>
  <c r="F19" i="1"/>
  <c r="F18" i="1"/>
  <c r="J19" i="1"/>
  <c r="J18" i="1"/>
  <c r="D23" i="1"/>
  <c r="D24" i="1"/>
  <c r="H23" i="1"/>
  <c r="H24" i="1"/>
  <c r="E14" i="1"/>
  <c r="E13" i="1"/>
  <c r="H14" i="1"/>
  <c r="H13" i="1"/>
  <c r="G19" i="1"/>
  <c r="G18" i="1"/>
  <c r="K19" i="1"/>
  <c r="K18" i="1"/>
  <c r="E24" i="1"/>
  <c r="E23" i="1"/>
  <c r="I24" i="1"/>
  <c r="I23" i="1"/>
  <c r="G14" i="1"/>
  <c r="G13" i="1"/>
  <c r="D14" i="1"/>
  <c r="D13" i="1"/>
  <c r="I14" i="1"/>
  <c r="I13" i="1"/>
  <c r="D19" i="1"/>
  <c r="D18" i="1"/>
  <c r="H19" i="1"/>
  <c r="H18" i="1"/>
  <c r="B24" i="1"/>
  <c r="B23" i="1"/>
  <c r="F24" i="1"/>
  <c r="F23" i="1"/>
  <c r="J24" i="1"/>
  <c r="J23" i="1"/>
  <c r="F14" i="1"/>
  <c r="F13" i="1"/>
  <c r="J13" i="1"/>
  <c r="J14" i="1"/>
  <c r="E19" i="1"/>
  <c r="E18" i="1"/>
  <c r="I19" i="1"/>
  <c r="I18" i="1"/>
  <c r="C24" i="1"/>
  <c r="C23" i="1"/>
  <c r="G24" i="1"/>
  <c r="G23" i="1"/>
  <c r="K23" i="1"/>
  <c r="K24" i="1"/>
  <c r="C18" i="1"/>
  <c r="C19" i="1"/>
  <c r="B14" i="1"/>
  <c r="C13" i="1"/>
  <c r="C14" i="1"/>
  <c r="L22" i="1"/>
  <c r="L17" i="1"/>
  <c r="L8" i="1" l="1"/>
  <c r="D26" i="5" s="1"/>
  <c r="E26" i="5" s="1"/>
  <c r="L11" i="1"/>
  <c r="D29" i="5" s="1"/>
  <c r="E29" i="5" s="1"/>
  <c r="L9" i="1"/>
  <c r="D27" i="5" s="1"/>
  <c r="E27" i="5" s="1"/>
  <c r="L10" i="1"/>
  <c r="D28" i="5" s="1"/>
  <c r="E28" i="5" s="1"/>
  <c r="L25" i="1"/>
  <c r="L24" i="1"/>
  <c r="L23" i="1"/>
  <c r="J26" i="5" s="1"/>
  <c r="K26" i="5" s="1"/>
  <c r="L15" i="1"/>
  <c r="L14" i="1"/>
  <c r="L16" i="1"/>
  <c r="L13" i="1"/>
  <c r="L26" i="1"/>
  <c r="J29" i="5" s="1"/>
  <c r="K29" i="5" s="1"/>
  <c r="L21" i="1"/>
  <c r="L19" i="1"/>
  <c r="L20" i="1"/>
  <c r="L18" i="1"/>
  <c r="H27" i="5" l="1"/>
  <c r="I27" i="5" s="1"/>
  <c r="H29" i="5"/>
  <c r="I29" i="5" s="1"/>
  <c r="H26" i="5"/>
  <c r="I26" i="5" s="1"/>
  <c r="H28" i="5"/>
  <c r="I28" i="5" s="1"/>
  <c r="F29" i="5"/>
  <c r="G29" i="5" s="1"/>
  <c r="F27" i="5"/>
  <c r="G27" i="5" s="1"/>
  <c r="F26" i="5"/>
  <c r="F28" i="5"/>
  <c r="G28" i="5" s="1"/>
  <c r="J27" i="5"/>
  <c r="K27" i="5" s="1"/>
  <c r="J28" i="5"/>
  <c r="K28" i="5" s="1"/>
  <c r="L29" i="5" l="1"/>
  <c r="L28" i="5"/>
  <c r="L27" i="5"/>
  <c r="G26" i="5"/>
  <c r="L26" i="5" s="1"/>
</calcChain>
</file>

<file path=xl/sharedStrings.xml><?xml version="1.0" encoding="utf-8"?>
<sst xmlns="http://schemas.openxmlformats.org/spreadsheetml/2006/main" count="107" uniqueCount="57">
  <si>
    <t>STOCK DIARIO</t>
  </si>
  <si>
    <t>DIAS LABORALES SEMANALES</t>
  </si>
  <si>
    <t>SEMANAL</t>
  </si>
  <si>
    <t>MENSUAL</t>
  </si>
  <si>
    <t>TRIMESTRAL</t>
  </si>
  <si>
    <t>PUESTOS DE TRABAJO</t>
  </si>
  <si>
    <t>SI</t>
  </si>
  <si>
    <t>STOCK SEMANAL</t>
  </si>
  <si>
    <t>STOCK MENSUAL</t>
  </si>
  <si>
    <t>STOCK TRIMESTRAL</t>
  </si>
  <si>
    <t>TOTALES</t>
  </si>
  <si>
    <t>MASCARILLAS QUIRÚRGICAS</t>
  </si>
  <si>
    <t>TRABAJADORES PUESTO 24 HORAS</t>
  </si>
  <si>
    <t>MASCARILLA QUIRÚRGICA</t>
  </si>
  <si>
    <t>MASCARILLAS FFP2</t>
  </si>
  <si>
    <t>STOCK</t>
  </si>
  <si>
    <t>DIARIO</t>
  </si>
  <si>
    <t>UNIDADES</t>
  </si>
  <si>
    <t>COSTE</t>
  </si>
  <si>
    <t>COSTE TOTAL</t>
  </si>
  <si>
    <t xml:space="preserve">¿Cuántas horas es necesario usar la mascarilla por turno de trabajo? </t>
  </si>
  <si>
    <t>X</t>
  </si>
  <si>
    <t>¿Qué tipo de mascarilla/s van a usar?</t>
  </si>
  <si>
    <t>MASCARILLA AUTOFILTRANTE</t>
  </si>
  <si>
    <t>Puesto/s de trabajo</t>
  </si>
  <si>
    <t>¿Cuántos días a la semana trabajan por puesto de trabajo?</t>
  </si>
  <si>
    <t>¿Cuántas personas trabajan en cada puesto de trabajo al día?</t>
  </si>
  <si>
    <t>CALCULADOR DE STOCK Y COSTE DE LAS MASCARILLAS FRENTE AL SARS-CoV-2</t>
  </si>
  <si>
    <t>UNE-EN 14683</t>
  </si>
  <si>
    <t>UNE-EN 149</t>
  </si>
  <si>
    <t xml:space="preserve">HORAS DE USO NECESARIO </t>
  </si>
  <si>
    <t>HORAS PARA CAMBIO DE MASCARILLAS</t>
  </si>
  <si>
    <t>MASCARILLA HIGIÉNICA REUTILIZABLE</t>
  </si>
  <si>
    <t>MASCARILLAS HIGIÉNICAS REUTILIZABLES</t>
  </si>
  <si>
    <t>MASCARILLAS HIGIÉNICAS NO REUTILIZABLES</t>
  </si>
  <si>
    <t>MASCARILLA HIGIÉNICA 
NO REUTILIZABLE</t>
  </si>
  <si>
    <t>CAMBIO DE MASCARILLA</t>
  </si>
  <si>
    <t>¿Cuál es el coste unitario de la mascarilla?</t>
  </si>
  <si>
    <t>Campo requerido</t>
  </si>
  <si>
    <t>¿Cuántas horas es necesario usar la mascarilla por turno de trabajo?</t>
  </si>
  <si>
    <t>¿Cuál es el número máximo de lavados permitidos por el fabricante?</t>
  </si>
  <si>
    <t>Se cumplimentan tantas filas como puestos de trabajo distintos hayan. Ha de tenerse en cuenta que si en un mismo puesto de trabajo, las personas trabajadoras portan diferentes tipos de mascarillas, se considerará a efectos de este calculador como puestos de trabajo distintos. Por ejemplo, en un puesto de administración con dos personas trabajadoras, en las que una de ellas haga uso de una mascarilla higiénica no reutilizable y la otra haga uso de un mascarilla reutilizable, a efectos de este calculador se considerará como dos puestos de trabajo distintos.</t>
  </si>
  <si>
    <t>Ha de tenerse en cuenta que si en un mismo puesto de trabajo, el número de días trabajados por semana puede ser variable (por ejemplo, una semana trabajan 4 días y otra semana trabajan 6 días) se recomienda estimar la media de los días de trabajo semanales o bien, considerarlo como puestos de trabajo distintos. Por ejemplo, Puesto de trabajo: "Producción 4 días" y Puesto de trabajo: "Producción 6 días".</t>
  </si>
  <si>
    <t>La evaluación del riesgo de exposición debe determinar en qué situaciones es necesario hacer uso de mascarillas, siguiendo las recomendaciones que emita el Servicio de Prevención de la empresa. En todo caso, el Servicio de Prevención de la empresa ha de tener en cuenta las pautas y recomendaciones formuladas por las Autoridades sanitarias. El calculador permite indicar hasta 24 horas de uso diario de mascarillas aunque en la mayoría de puestos de trabajo el uso de las mascarillas será inferior a 8 horas.</t>
  </si>
  <si>
    <t>Se indica mediante una "X" el tipo de mascarilla que se vaya a usar para ese puesto de trabajo.</t>
  </si>
  <si>
    <t>Las mascarillas que no son reutilizables deberán desecharse y las mascarillas reutilizables deberán lavarse (sin superar el número de lavados máximo indicados por el fabricante). Para determinar el tiempo de uso de las mascarillas ha de tenerse en cuenta las recomendaciones del fabricante de las mascarillas y las Recomendaciones sobre el uso de mascarillas en la comunidad en el contexto del COVID-19 (Ministerio de Sanidad). Ha de tenerse en cuenta que el mencionado documento del Ministerio de Sanidad indica que:
- "Por cuestiones de comodidad e higiene, se recomienda no usar la mascarilla por un tiempo superior a 4 h. En caso de que se humedezca o deteriore por el uso, se recomienda sustituirla por otra."
- "En caso de ser imprescindible realizar de manera muy puntual un uso intermitente de la mascarilla, se debe extremar la higiene de manos al quitarla y ponerla, y se debe almacenar en un recipiente o bolsa de papel limpios, colocándola de manera que no se contamine la parte interior que va a estar en contacto con la cara."</t>
  </si>
  <si>
    <t>Indicar el coste unitario de adquisición de la mascarilla seleccionada.</t>
  </si>
  <si>
    <t>Puede indicarse un número igual o inferior al señalado por el fabricante de la mascarilla en sus instrucciones de uso.</t>
  </si>
  <si>
    <t xml:space="preserve">- Recomendaciones sobre el uso de mascarillas en la comunidad en el contexto del COVID-19. </t>
  </si>
  <si>
    <t>- Procedimiento de actuación para los Servicios de Prevención de Riesgos Laborales frente a la exposición al SARS-CoV-2.</t>
  </si>
  <si>
    <t xml:space="preserve">*Fuentes de información del Ministerio de Sanidad: </t>
  </si>
  <si>
    <t>¿Cada cuántas horas debe desecharse o lavarse la mascarilla?*</t>
  </si>
  <si>
    <t xml:space="preserve"> ¿Cada cuántas horas debe desecharse o lavarse la mascarilla?</t>
  </si>
  <si>
    <r>
      <t xml:space="preserve">¿Cuál es el número máximo de lavados permitidos por el fabricante? 
</t>
    </r>
    <r>
      <rPr>
        <i/>
        <sz val="11"/>
        <rFont val="Calibri"/>
        <family val="2"/>
        <scheme val="minor"/>
      </rPr>
      <t>Solo aplica a mascarillas higiénicas reutilizables UNE 0065 o UNE-CWA 17553</t>
    </r>
  </si>
  <si>
    <t>UNE 0064  / UNE 0065 / UNE-CWA 17553</t>
  </si>
  <si>
    <r>
      <t xml:space="preserve">Este calculador pretende facilitar la estimación del stock necesario y el coste de las mascarillas para la empresa, tras haber evaluado el riesgo de exposición conforme a los escenarios indicados en el </t>
    </r>
    <r>
      <rPr>
        <sz val="14"/>
        <color theme="8" tint="-0.249977111117893"/>
        <rFont val="Calibri"/>
        <family val="2"/>
        <scheme val="minor"/>
      </rPr>
      <t xml:space="preserve"> </t>
    </r>
    <r>
      <rPr>
        <u/>
        <sz val="14"/>
        <color theme="8" tint="-0.249977111117893"/>
        <rFont val="Calibri"/>
        <family val="2"/>
        <scheme val="minor"/>
      </rPr>
      <t>Procedimiento de actuación para los SPRL frente a la la exposición al SARS-CoV-2</t>
    </r>
    <r>
      <rPr>
        <sz val="14"/>
        <color theme="1"/>
        <rFont val="Calibri"/>
        <family val="2"/>
        <scheme val="minor"/>
      </rPr>
      <t>.</t>
    </r>
  </si>
  <si>
    <t>Aspectos a tener en cuenta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</si>
</sst>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quot;€&quot;"/>
  </numFmts>
  <fonts count="25" x14ac:knownFonts="1">
    <font>
      <sz val="11"/>
      <color theme="1"/>
      <name val="Calibri"/>
      <family val="2"/>
      <scheme val="minor"/>
    </font>
    <font>
      <b/>
      <sz val="11"/>
      <color theme="0"/>
      <name val="Calibri"/>
      <family val="2"/>
      <scheme val="minor"/>
    </font>
    <font>
      <b/>
      <sz val="11"/>
      <name val="Calibri"/>
      <family val="2"/>
      <scheme val="minor"/>
    </font>
    <font>
      <b/>
      <sz val="11"/>
      <color theme="1"/>
      <name val="Calibri"/>
      <family val="2"/>
      <scheme val="minor"/>
    </font>
    <font>
      <b/>
      <sz val="16"/>
      <color theme="1"/>
      <name val="Calibri"/>
      <family val="2"/>
      <scheme val="minor"/>
    </font>
    <font>
      <sz val="10"/>
      <color theme="1"/>
      <name val="Calibri"/>
      <family val="2"/>
      <scheme val="minor"/>
    </font>
    <font>
      <b/>
      <sz val="10"/>
      <color theme="0"/>
      <name val="Calibri"/>
      <family val="2"/>
      <scheme val="minor"/>
    </font>
    <font>
      <b/>
      <sz val="12"/>
      <name val="Calibri"/>
      <family val="2"/>
      <scheme val="minor"/>
    </font>
    <font>
      <sz val="11"/>
      <name val="Calibri"/>
      <family val="2"/>
      <scheme val="minor"/>
    </font>
    <font>
      <sz val="10"/>
      <color rgb="FF000000"/>
      <name val="Segoe UI"/>
      <family val="2"/>
    </font>
    <font>
      <b/>
      <sz val="10"/>
      <name val="Calibri"/>
      <family val="2"/>
      <scheme val="minor"/>
    </font>
    <font>
      <b/>
      <sz val="14"/>
      <color theme="0"/>
      <name val="Calibri"/>
      <family val="2"/>
      <scheme val="minor"/>
    </font>
    <font>
      <sz val="12"/>
      <name val="Calibri"/>
      <family val="2"/>
      <scheme val="minor"/>
    </font>
    <font>
      <b/>
      <sz val="14"/>
      <name val="Calibri"/>
      <family val="2"/>
      <scheme val="minor"/>
    </font>
    <font>
      <b/>
      <sz val="10"/>
      <color theme="1"/>
      <name val="Calibri"/>
      <family val="2"/>
      <scheme val="minor"/>
    </font>
    <font>
      <u/>
      <sz val="11"/>
      <color theme="10"/>
      <name val="Calibri"/>
      <family val="2"/>
      <scheme val="minor"/>
    </font>
    <font>
      <b/>
      <sz val="14"/>
      <color rgb="FFC8030A"/>
      <name val="Calibri"/>
      <family val="2"/>
      <scheme val="minor"/>
    </font>
    <font>
      <i/>
      <sz val="11"/>
      <name val="Calibri"/>
      <family val="2"/>
      <scheme val="minor"/>
    </font>
    <font>
      <sz val="14"/>
      <color theme="1"/>
      <name val="Calibri"/>
      <family val="2"/>
      <scheme val="minor"/>
    </font>
    <font>
      <sz val="14"/>
      <color theme="8" tint="-0.249977111117893"/>
      <name val="Calibri"/>
      <family val="2"/>
      <scheme val="minor"/>
    </font>
    <font>
      <u/>
      <sz val="14"/>
      <color theme="8" tint="-0.249977111117893"/>
      <name val="Calibri"/>
      <family val="2"/>
      <scheme val="minor"/>
    </font>
    <font>
      <u/>
      <sz val="14"/>
      <color theme="10"/>
      <name val="Calibri"/>
      <family val="2"/>
      <scheme val="minor"/>
    </font>
    <font>
      <sz val="13"/>
      <color theme="0"/>
      <name val="Calibri"/>
      <family val="2"/>
      <scheme val="minor"/>
    </font>
    <font>
      <b/>
      <sz val="13"/>
      <name val="Calibri"/>
      <family val="2"/>
      <scheme val="minor"/>
    </font>
    <font>
      <sz val="13"/>
      <color theme="1"/>
      <name val="Calibri"/>
      <family val="2"/>
      <scheme val="minor"/>
    </font>
  </fonts>
  <fills count="12">
    <fill>
      <patternFill patternType="none"/>
    </fill>
    <fill>
      <patternFill patternType="gray125"/>
    </fill>
    <fill>
      <patternFill patternType="solid">
        <fgColor rgb="FFC00000"/>
        <bgColor indexed="64"/>
      </patternFill>
    </fill>
    <fill>
      <patternFill patternType="solid">
        <fgColor rgb="FFFFC000"/>
        <bgColor indexed="64"/>
      </patternFill>
    </fill>
    <fill>
      <patternFill patternType="solid">
        <fgColor rgb="FFFFB7B7"/>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C8030A"/>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s>
  <cellStyleXfs count="2">
    <xf numFmtId="0" fontId="0" fillId="0" borderId="0"/>
    <xf numFmtId="0" fontId="15" fillId="0" borderId="0" applyNumberFormat="0" applyFill="0" applyBorder="0" applyAlignment="0" applyProtection="0"/>
  </cellStyleXfs>
  <cellXfs count="136">
    <xf numFmtId="0" fontId="0" fillId="0" borderId="0" xfId="0"/>
    <xf numFmtId="0" fontId="0" fillId="0" borderId="0" xfId="0" applyAlignment="1">
      <alignment horizontal="center" vertical="center"/>
    </xf>
    <xf numFmtId="0" fontId="1" fillId="2" borderId="1" xfId="0" applyFont="1" applyFill="1" applyBorder="1" applyAlignment="1">
      <alignment horizontal="center" vertical="center"/>
    </xf>
    <xf numFmtId="0" fontId="1" fillId="2" borderId="0" xfId="0" applyFont="1" applyFill="1" applyAlignment="1">
      <alignment horizontal="center" vertical="center"/>
    </xf>
    <xf numFmtId="0" fontId="0" fillId="0" borderId="0" xfId="0" applyAlignment="1">
      <alignment horizontal="center"/>
    </xf>
    <xf numFmtId="0" fontId="1" fillId="2" borderId="2" xfId="0" applyFont="1" applyFill="1" applyBorder="1"/>
    <xf numFmtId="0" fontId="0" fillId="3" borderId="1" xfId="0" applyFill="1" applyBorder="1" applyAlignment="1">
      <alignment horizontal="center" vertical="center"/>
    </xf>
    <xf numFmtId="0" fontId="0" fillId="3" borderId="1" xfId="0" applyFill="1" applyBorder="1" applyAlignment="1">
      <alignment horizontal="center"/>
    </xf>
    <xf numFmtId="0" fontId="1" fillId="2" borderId="1" xfId="0" applyFont="1" applyFill="1" applyBorder="1" applyAlignment="1">
      <alignment horizontal="center"/>
    </xf>
    <xf numFmtId="0" fontId="3" fillId="4" borderId="1" xfId="0" applyFont="1" applyFill="1" applyBorder="1" applyAlignment="1">
      <alignment horizontal="center"/>
    </xf>
    <xf numFmtId="0" fontId="0" fillId="5" borderId="1" xfId="0" applyFill="1" applyBorder="1" applyAlignment="1">
      <alignment horizontal="center" vertical="center"/>
    </xf>
    <xf numFmtId="0" fontId="0" fillId="5" borderId="1" xfId="0" applyFill="1" applyBorder="1" applyAlignment="1">
      <alignment horizontal="center"/>
    </xf>
    <xf numFmtId="0" fontId="1" fillId="2" borderId="2" xfId="0" applyFont="1" applyFill="1" applyBorder="1" applyAlignment="1">
      <alignment horizontal="center"/>
    </xf>
    <xf numFmtId="0" fontId="1" fillId="2" borderId="1" xfId="0" applyFont="1" applyFill="1" applyBorder="1" applyAlignment="1">
      <alignment horizontal="center" vertical="center" wrapText="1"/>
    </xf>
    <xf numFmtId="0" fontId="2" fillId="5" borderId="1" xfId="0" applyFont="1" applyFill="1" applyBorder="1" applyAlignment="1">
      <alignment horizontal="center" vertical="center"/>
    </xf>
    <xf numFmtId="0" fontId="0" fillId="0" borderId="0" xfId="0" applyFill="1" applyBorder="1" applyAlignment="1">
      <alignment horizontal="center"/>
    </xf>
    <xf numFmtId="0" fontId="0" fillId="5" borderId="2" xfId="0" applyFill="1" applyBorder="1" applyAlignment="1">
      <alignment horizontal="center"/>
    </xf>
    <xf numFmtId="0" fontId="0" fillId="6" borderId="3" xfId="0" applyFill="1" applyBorder="1" applyAlignment="1">
      <alignment horizontal="center" vertical="center"/>
    </xf>
    <xf numFmtId="0" fontId="0" fillId="6" borderId="3" xfId="0" applyFill="1" applyBorder="1" applyAlignment="1">
      <alignment horizontal="center"/>
    </xf>
    <xf numFmtId="0" fontId="0" fillId="6" borderId="6" xfId="0" applyFill="1" applyBorder="1" applyAlignment="1">
      <alignment horizontal="center" vertical="center"/>
    </xf>
    <xf numFmtId="0" fontId="0" fillId="6" borderId="6" xfId="0" applyFill="1" applyBorder="1" applyAlignment="1">
      <alignment horizontal="center"/>
    </xf>
    <xf numFmtId="0" fontId="0" fillId="6" borderId="8" xfId="0" applyFill="1" applyBorder="1" applyAlignment="1">
      <alignment horizontal="center" vertical="center"/>
    </xf>
    <xf numFmtId="0" fontId="0" fillId="6" borderId="8" xfId="0" applyFill="1" applyBorder="1" applyAlignment="1">
      <alignment horizontal="center"/>
    </xf>
    <xf numFmtId="0" fontId="4" fillId="0" borderId="0" xfId="0" applyFont="1" applyAlignment="1">
      <alignment vertical="center"/>
    </xf>
    <xf numFmtId="0" fontId="5" fillId="0" borderId="0" xfId="0" applyFont="1"/>
    <xf numFmtId="0" fontId="3" fillId="0" borderId="0" xfId="0" applyFont="1" applyAlignment="1">
      <alignment horizontal="center" vertical="center"/>
    </xf>
    <xf numFmtId="0" fontId="9" fillId="0" borderId="0" xfId="0" applyFont="1" applyAlignment="1">
      <alignment vertical="center" wrapText="1"/>
    </xf>
    <xf numFmtId="0" fontId="0" fillId="0" borderId="0" xfId="0" applyAlignment="1">
      <alignment vertical="center" wrapText="1"/>
    </xf>
    <xf numFmtId="164" fontId="0" fillId="9" borderId="10" xfId="0" applyNumberFormat="1" applyFill="1" applyBorder="1" applyAlignment="1" applyProtection="1">
      <alignment horizontal="center" vertical="center"/>
      <protection locked="0"/>
    </xf>
    <xf numFmtId="164" fontId="8" fillId="7" borderId="5" xfId="0" applyNumberFormat="1" applyFont="1" applyFill="1" applyBorder="1" applyAlignment="1">
      <alignment horizontal="center"/>
    </xf>
    <xf numFmtId="164" fontId="8" fillId="7" borderId="11" xfId="0" applyNumberFormat="1" applyFont="1" applyFill="1" applyBorder="1" applyAlignment="1">
      <alignment horizontal="center"/>
    </xf>
    <xf numFmtId="164" fontId="8" fillId="7" borderId="12" xfId="0" applyNumberFormat="1" applyFont="1" applyFill="1" applyBorder="1" applyAlignment="1">
      <alignment horizontal="center"/>
    </xf>
    <xf numFmtId="0" fontId="0" fillId="9" borderId="4" xfId="0" applyFill="1" applyBorder="1" applyAlignment="1" applyProtection="1">
      <alignment horizontal="center" vertical="center"/>
      <protection locked="0"/>
    </xf>
    <xf numFmtId="0" fontId="0" fillId="9" borderId="4" xfId="0" applyFill="1" applyBorder="1" applyAlignment="1" applyProtection="1">
      <alignment horizontal="center"/>
      <protection locked="0"/>
    </xf>
    <xf numFmtId="0" fontId="0" fillId="9" borderId="5" xfId="0" applyFill="1" applyBorder="1" applyAlignment="1" applyProtection="1">
      <alignment horizontal="center"/>
      <protection locked="0"/>
    </xf>
    <xf numFmtId="0" fontId="0" fillId="9" borderId="1" xfId="0" applyFill="1" applyBorder="1" applyAlignment="1" applyProtection="1">
      <alignment horizontal="center" vertical="center"/>
      <protection locked="0"/>
    </xf>
    <xf numFmtId="0" fontId="0" fillId="9" borderId="1" xfId="0" applyFill="1" applyBorder="1" applyAlignment="1" applyProtection="1">
      <alignment horizontal="center"/>
      <protection locked="0"/>
    </xf>
    <xf numFmtId="0" fontId="0" fillId="9" borderId="7" xfId="0" applyFill="1" applyBorder="1" applyAlignment="1" applyProtection="1">
      <alignment horizontal="center"/>
      <protection locked="0"/>
    </xf>
    <xf numFmtId="0" fontId="6" fillId="2" borderId="14"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xf>
    <xf numFmtId="2" fontId="0" fillId="0" borderId="0" xfId="0" applyNumberFormat="1"/>
    <xf numFmtId="0" fontId="3" fillId="7" borderId="22" xfId="0" applyFont="1" applyFill="1" applyBorder="1" applyAlignment="1"/>
    <xf numFmtId="0" fontId="3" fillId="7" borderId="23" xfId="0" applyFont="1" applyFill="1" applyBorder="1" applyAlignment="1"/>
    <xf numFmtId="0" fontId="3" fillId="7" borderId="24" xfId="0" applyFont="1" applyFill="1" applyBorder="1" applyAlignment="1"/>
    <xf numFmtId="164" fontId="0" fillId="9" borderId="21" xfId="0" applyNumberFormat="1" applyFill="1" applyBorder="1" applyAlignment="1" applyProtection="1">
      <alignment horizontal="center" vertical="center"/>
      <protection locked="0"/>
    </xf>
    <xf numFmtId="164" fontId="0" fillId="0" borderId="0" xfId="0" applyNumberFormat="1" applyFill="1" applyBorder="1" applyAlignment="1" applyProtection="1">
      <alignment vertical="center"/>
      <protection locked="0"/>
    </xf>
    <xf numFmtId="0" fontId="0" fillId="9" borderId="31" xfId="0" applyFill="1" applyBorder="1" applyAlignment="1" applyProtection="1">
      <alignment horizontal="center"/>
      <protection locked="0"/>
    </xf>
    <xf numFmtId="0" fontId="7" fillId="0" borderId="0" xfId="0" applyFont="1" applyFill="1" applyBorder="1" applyAlignment="1">
      <alignment vertical="center"/>
    </xf>
    <xf numFmtId="0" fontId="0" fillId="9" borderId="30" xfId="0" applyFill="1" applyBorder="1" applyAlignment="1" applyProtection="1">
      <alignment horizontal="center"/>
      <protection locked="0"/>
    </xf>
    <xf numFmtId="164" fontId="0" fillId="9" borderId="32" xfId="0" applyNumberFormat="1" applyFill="1" applyBorder="1" applyAlignment="1" applyProtection="1">
      <alignment horizontal="center" vertical="center"/>
      <protection locked="0"/>
    </xf>
    <xf numFmtId="0" fontId="10" fillId="0" borderId="0" xfId="0" applyFont="1" applyFill="1" applyBorder="1" applyAlignment="1">
      <alignment vertical="center" wrapText="1"/>
    </xf>
    <xf numFmtId="164" fontId="0" fillId="7" borderId="5" xfId="0" applyNumberFormat="1" applyFill="1" applyBorder="1" applyAlignment="1">
      <alignment horizontal="center" vertical="center"/>
    </xf>
    <xf numFmtId="164" fontId="0" fillId="7" borderId="7" xfId="0" applyNumberFormat="1" applyFill="1" applyBorder="1" applyAlignment="1">
      <alignment horizontal="center" vertical="center"/>
    </xf>
    <xf numFmtId="164" fontId="0" fillId="7" borderId="9" xfId="0" applyNumberFormat="1" applyFill="1" applyBorder="1" applyAlignment="1">
      <alignment horizontal="center" vertical="center"/>
    </xf>
    <xf numFmtId="0" fontId="12" fillId="0" borderId="0" xfId="0" applyFont="1" applyFill="1" applyBorder="1" applyAlignment="1">
      <alignment horizontal="center" vertical="center"/>
    </xf>
    <xf numFmtId="164" fontId="0" fillId="7" borderId="27" xfId="0" applyNumberFormat="1" applyFill="1" applyBorder="1" applyAlignment="1">
      <alignment horizontal="center"/>
    </xf>
    <xf numFmtId="164" fontId="0" fillId="7" borderId="28" xfId="0" applyNumberFormat="1" applyFill="1" applyBorder="1" applyAlignment="1">
      <alignment horizontal="center"/>
    </xf>
    <xf numFmtId="164" fontId="0" fillId="7" borderId="29" xfId="0" applyNumberFormat="1" applyFill="1" applyBorder="1" applyAlignment="1">
      <alignment horizontal="center"/>
    </xf>
    <xf numFmtId="164" fontId="8" fillId="7" borderId="7" xfId="0" applyNumberFormat="1" applyFont="1" applyFill="1" applyBorder="1" applyAlignment="1">
      <alignment horizontal="center"/>
    </xf>
    <xf numFmtId="164" fontId="8" fillId="7" borderId="9" xfId="0" applyNumberFormat="1" applyFont="1" applyFill="1" applyBorder="1" applyAlignment="1">
      <alignment horizontal="center"/>
    </xf>
    <xf numFmtId="164" fontId="11" fillId="8" borderId="6" xfId="0" applyNumberFormat="1" applyFont="1" applyFill="1" applyBorder="1" applyAlignment="1">
      <alignment horizontal="center"/>
    </xf>
    <xf numFmtId="0" fontId="3" fillId="7" borderId="7" xfId="0" applyFont="1" applyFill="1" applyBorder="1" applyAlignment="1">
      <alignment horizontal="center"/>
    </xf>
    <xf numFmtId="164" fontId="11" fillId="8" borderId="8" xfId="0" applyNumberFormat="1" applyFont="1" applyFill="1" applyBorder="1" applyAlignment="1">
      <alignment horizontal="center"/>
    </xf>
    <xf numFmtId="0" fontId="3" fillId="7" borderId="9" xfId="0" applyFont="1" applyFill="1" applyBorder="1" applyAlignment="1">
      <alignment horizontal="center"/>
    </xf>
    <xf numFmtId="164" fontId="11" fillId="8" borderId="34" xfId="0" applyNumberFormat="1" applyFont="1" applyFill="1" applyBorder="1" applyAlignment="1">
      <alignment horizontal="center"/>
    </xf>
    <xf numFmtId="0" fontId="3" fillId="7" borderId="11" xfId="0" applyFont="1" applyFill="1" applyBorder="1" applyAlignment="1">
      <alignment horizontal="center"/>
    </xf>
    <xf numFmtId="1" fontId="0" fillId="9" borderId="4" xfId="0" applyNumberFormat="1" applyFill="1" applyBorder="1" applyAlignment="1" applyProtection="1">
      <alignment horizontal="center" vertical="center"/>
      <protection locked="0"/>
    </xf>
    <xf numFmtId="1" fontId="0" fillId="9" borderId="1" xfId="0" applyNumberFormat="1" applyFill="1" applyBorder="1" applyAlignment="1" applyProtection="1">
      <alignment horizontal="center" vertical="center"/>
      <protection locked="0"/>
    </xf>
    <xf numFmtId="0" fontId="0" fillId="0" borderId="0" xfId="0" applyAlignment="1">
      <alignment horizontal="left" vertical="center" wrapText="1"/>
    </xf>
    <xf numFmtId="0" fontId="14" fillId="5" borderId="25" xfId="0" applyFont="1" applyFill="1" applyBorder="1" applyAlignment="1">
      <alignment horizontal="center" vertical="center" wrapText="1"/>
    </xf>
    <xf numFmtId="0" fontId="1" fillId="10" borderId="31" xfId="0" applyFont="1" applyFill="1" applyBorder="1" applyAlignment="1">
      <alignment horizontal="center" vertical="center"/>
    </xf>
    <xf numFmtId="0" fontId="3" fillId="5" borderId="25" xfId="0" applyFont="1" applyFill="1" applyBorder="1" applyAlignment="1">
      <alignment horizontal="center" vertical="center"/>
    </xf>
    <xf numFmtId="0" fontId="1" fillId="10" borderId="26" xfId="0" applyFont="1" applyFill="1" applyBorder="1" applyAlignment="1">
      <alignment horizontal="center" vertical="center"/>
    </xf>
    <xf numFmtId="0" fontId="0" fillId="0" borderId="0" xfId="0" applyAlignment="1">
      <alignment wrapText="1"/>
    </xf>
    <xf numFmtId="0" fontId="0" fillId="0" borderId="0" xfId="0" applyAlignment="1">
      <alignment horizontal="left" wrapText="1"/>
    </xf>
    <xf numFmtId="1" fontId="0" fillId="9" borderId="30" xfId="0" applyNumberFormat="1" applyFill="1" applyBorder="1" applyAlignment="1" applyProtection="1">
      <alignment horizontal="center" vertical="center"/>
      <protection locked="0"/>
    </xf>
    <xf numFmtId="0" fontId="0" fillId="9" borderId="30" xfId="0" applyFill="1" applyBorder="1" applyAlignment="1" applyProtection="1">
      <alignment horizontal="center" vertical="center"/>
      <protection locked="0"/>
    </xf>
    <xf numFmtId="164" fontId="0" fillId="11" borderId="35" xfId="0" applyNumberFormat="1" applyFill="1" applyBorder="1" applyAlignment="1" applyProtection="1">
      <alignment vertical="center"/>
    </xf>
    <xf numFmtId="0" fontId="0" fillId="0" borderId="0" xfId="0" applyAlignment="1">
      <alignment horizontal="center" vertical="center" wrapText="1"/>
    </xf>
    <xf numFmtId="0" fontId="22" fillId="2" borderId="39" xfId="0" applyFont="1" applyFill="1" applyBorder="1" applyAlignment="1">
      <alignment horizontal="left"/>
    </xf>
    <xf numFmtId="0" fontId="22" fillId="2" borderId="37" xfId="0" applyFont="1" applyFill="1" applyBorder="1" applyAlignment="1">
      <alignment horizontal="left"/>
    </xf>
    <xf numFmtId="0" fontId="24" fillId="6" borderId="19" xfId="0" applyFont="1" applyFill="1" applyBorder="1" applyAlignment="1">
      <alignment wrapText="1"/>
    </xf>
    <xf numFmtId="0" fontId="24" fillId="6" borderId="23" xfId="0" applyFont="1" applyFill="1" applyBorder="1" applyAlignment="1">
      <alignment wrapText="1"/>
    </xf>
    <xf numFmtId="0" fontId="24" fillId="6" borderId="43" xfId="0" applyFont="1" applyFill="1" applyBorder="1" applyAlignment="1">
      <alignment wrapText="1"/>
    </xf>
    <xf numFmtId="0" fontId="23" fillId="9" borderId="20" xfId="0" applyFont="1" applyFill="1" applyBorder="1" applyAlignment="1">
      <alignment horizontal="left" vertical="center" wrapText="1"/>
    </xf>
    <xf numFmtId="0" fontId="23" fillId="9" borderId="41" xfId="0" applyFont="1" applyFill="1" applyBorder="1" applyAlignment="1">
      <alignment horizontal="left" vertical="center" wrapText="1"/>
    </xf>
    <xf numFmtId="0" fontId="23" fillId="9" borderId="42" xfId="0" applyFont="1" applyFill="1" applyBorder="1" applyAlignment="1">
      <alignment horizontal="left" vertical="center" wrapText="1"/>
    </xf>
    <xf numFmtId="0" fontId="8" fillId="9" borderId="13" xfId="0" applyFont="1" applyFill="1" applyBorder="1" applyAlignment="1" applyProtection="1">
      <alignment horizontal="center" vertical="center"/>
      <protection locked="0"/>
    </xf>
    <xf numFmtId="0" fontId="0" fillId="0" borderId="0" xfId="0" applyAlignment="1">
      <alignment horizontal="center" vertical="center" wrapText="1"/>
    </xf>
    <xf numFmtId="0" fontId="0" fillId="0" borderId="0" xfId="0" applyAlignment="1">
      <alignment vertical="center" wrapText="1"/>
    </xf>
    <xf numFmtId="0" fontId="9" fillId="0" borderId="0" xfId="0" applyFont="1" applyAlignment="1">
      <alignment vertical="center" wrapText="1"/>
    </xf>
    <xf numFmtId="0" fontId="0" fillId="0" borderId="0" xfId="0" applyAlignment="1">
      <alignment horizontal="left" vertical="center" wrapText="1"/>
    </xf>
    <xf numFmtId="1" fontId="0" fillId="9" borderId="6" xfId="0" applyNumberFormat="1" applyFill="1" applyBorder="1" applyAlignment="1" applyProtection="1">
      <alignment horizontal="center" vertical="center"/>
      <protection locked="0"/>
    </xf>
    <xf numFmtId="0" fontId="0" fillId="0" borderId="1" xfId="0" applyBorder="1" applyAlignment="1">
      <alignment horizontal="center" vertical="center"/>
    </xf>
    <xf numFmtId="1" fontId="0" fillId="9" borderId="34" xfId="0" applyNumberFormat="1" applyFill="1" applyBorder="1" applyAlignment="1" applyProtection="1">
      <alignment horizontal="center" vertical="center"/>
      <protection locked="0"/>
    </xf>
    <xf numFmtId="0" fontId="0" fillId="0" borderId="40" xfId="0" applyBorder="1" applyAlignment="1">
      <alignment horizontal="center" vertical="center"/>
    </xf>
    <xf numFmtId="0" fontId="2" fillId="5" borderId="35" xfId="0" applyFont="1" applyFill="1" applyBorder="1" applyAlignment="1">
      <alignment horizontal="center" vertical="center" wrapText="1"/>
    </xf>
    <xf numFmtId="0" fontId="0" fillId="0" borderId="36" xfId="0" applyFont="1" applyBorder="1" applyAlignment="1"/>
    <xf numFmtId="0" fontId="0" fillId="0" borderId="37" xfId="0" applyFont="1" applyBorder="1" applyAlignment="1"/>
    <xf numFmtId="0" fontId="0" fillId="0" borderId="38" xfId="0" applyFont="1" applyBorder="1" applyAlignment="1"/>
    <xf numFmtId="0" fontId="0" fillId="0" borderId="0" xfId="0" applyAlignment="1">
      <alignment horizontal="center"/>
    </xf>
    <xf numFmtId="0" fontId="4" fillId="0" borderId="0" xfId="0" applyFont="1" applyAlignment="1">
      <alignment horizontal="center" vertical="center" wrapText="1"/>
    </xf>
    <xf numFmtId="0" fontId="15" fillId="0" borderId="0" xfId="1" applyFont="1" applyAlignment="1"/>
    <xf numFmtId="0" fontId="15" fillId="0" borderId="0" xfId="1" applyAlignment="1"/>
    <xf numFmtId="0" fontId="2" fillId="5" borderId="37" xfId="0" applyFont="1" applyFill="1" applyBorder="1" applyAlignment="1">
      <alignment horizontal="center" vertical="center" wrapText="1"/>
    </xf>
    <xf numFmtId="0" fontId="0" fillId="0" borderId="39" xfId="0" applyFont="1" applyBorder="1" applyAlignment="1">
      <alignment horizontal="center"/>
    </xf>
    <xf numFmtId="0" fontId="0" fillId="0" borderId="38" xfId="0" applyFont="1" applyBorder="1" applyAlignment="1">
      <alignment horizontal="center"/>
    </xf>
    <xf numFmtId="0" fontId="2" fillId="5" borderId="15" xfId="0" applyFont="1" applyFill="1" applyBorder="1" applyAlignment="1">
      <alignment horizontal="center" vertical="center" wrapText="1"/>
    </xf>
    <xf numFmtId="0" fontId="0" fillId="0" borderId="16" xfId="0" applyFont="1" applyBorder="1" applyAlignment="1">
      <alignment horizontal="center"/>
    </xf>
    <xf numFmtId="0" fontId="0" fillId="0" borderId="17" xfId="0" applyFont="1" applyBorder="1" applyAlignment="1">
      <alignment horizontal="center"/>
    </xf>
    <xf numFmtId="0" fontId="2" fillId="5" borderId="18" xfId="0" applyFont="1" applyFill="1" applyBorder="1" applyAlignment="1">
      <alignment horizontal="center" vertical="center"/>
    </xf>
    <xf numFmtId="0" fontId="2" fillId="5" borderId="13" xfId="0" applyFont="1" applyFill="1" applyBorder="1" applyAlignment="1">
      <alignment horizontal="center" vertical="center"/>
    </xf>
    <xf numFmtId="0" fontId="13" fillId="5" borderId="3" xfId="0" applyFont="1" applyFill="1" applyBorder="1" applyAlignment="1">
      <alignment horizontal="center" vertical="center"/>
    </xf>
    <xf numFmtId="0" fontId="13" fillId="5" borderId="5" xfId="0" applyFont="1" applyFill="1" applyBorder="1" applyAlignment="1">
      <alignment horizontal="center" vertical="center"/>
    </xf>
    <xf numFmtId="0" fontId="13" fillId="5" borderId="8" xfId="0" applyFont="1" applyFill="1" applyBorder="1" applyAlignment="1">
      <alignment horizontal="center" vertical="center"/>
    </xf>
    <xf numFmtId="0" fontId="13" fillId="5" borderId="9" xfId="0" applyFont="1" applyFill="1" applyBorder="1" applyAlignment="1">
      <alignment horizontal="center" vertical="center"/>
    </xf>
    <xf numFmtId="0" fontId="2" fillId="5" borderId="15" xfId="0" applyFont="1" applyFill="1" applyBorder="1" applyAlignment="1">
      <alignment horizontal="center" vertical="center"/>
    </xf>
    <xf numFmtId="0" fontId="2" fillId="5" borderId="16" xfId="0" applyFont="1" applyFill="1" applyBorder="1" applyAlignment="1">
      <alignment horizontal="center" vertical="center"/>
    </xf>
    <xf numFmtId="0" fontId="2" fillId="5" borderId="18" xfId="0" applyFont="1" applyFill="1" applyBorder="1" applyAlignment="1">
      <alignment horizontal="center" vertical="center" wrapText="1"/>
    </xf>
    <xf numFmtId="0" fontId="2" fillId="5" borderId="13" xfId="0" applyFont="1" applyFill="1" applyBorder="1" applyAlignment="1">
      <alignment horizontal="center" vertical="center" wrapText="1"/>
    </xf>
    <xf numFmtId="0" fontId="1" fillId="8" borderId="19" xfId="0" applyFont="1" applyFill="1" applyBorder="1" applyAlignment="1">
      <alignment horizontal="center" wrapText="1"/>
    </xf>
    <xf numFmtId="0" fontId="1" fillId="8" borderId="20" xfId="0" applyFont="1" applyFill="1" applyBorder="1" applyAlignment="1">
      <alignment horizontal="center" wrapText="1"/>
    </xf>
    <xf numFmtId="0" fontId="1" fillId="8" borderId="19" xfId="0" applyFont="1" applyFill="1" applyBorder="1" applyAlignment="1">
      <alignment horizontal="center" vertical="center"/>
    </xf>
    <xf numFmtId="0" fontId="1" fillId="8" borderId="20" xfId="0" applyFont="1" applyFill="1" applyBorder="1" applyAlignment="1">
      <alignment horizontal="center" vertical="center"/>
    </xf>
    <xf numFmtId="0" fontId="1" fillId="8" borderId="33" xfId="0" applyFont="1" applyFill="1" applyBorder="1" applyAlignment="1">
      <alignment horizontal="center" vertical="center"/>
    </xf>
    <xf numFmtId="0" fontId="18" fillId="6" borderId="23" xfId="1" applyFont="1" applyFill="1" applyBorder="1" applyAlignment="1" applyProtection="1">
      <alignment horizontal="left" wrapText="1"/>
      <protection locked="0"/>
    </xf>
    <xf numFmtId="0" fontId="21" fillId="6" borderId="2" xfId="1" applyFont="1" applyFill="1" applyBorder="1" applyAlignment="1" applyProtection="1">
      <alignment horizontal="left" wrapText="1"/>
      <protection locked="0"/>
    </xf>
    <xf numFmtId="0" fontId="0" fillId="0" borderId="0" xfId="0" applyAlignment="1">
      <alignment horizontal="left" wrapText="1"/>
    </xf>
    <xf numFmtId="0" fontId="0" fillId="0" borderId="0" xfId="0" applyAlignment="1">
      <alignment wrapText="1"/>
    </xf>
    <xf numFmtId="49" fontId="0" fillId="0" borderId="0" xfId="0" applyNumberFormat="1" applyAlignment="1">
      <alignment horizontal="left" wrapText="1"/>
    </xf>
    <xf numFmtId="0" fontId="0" fillId="0" borderId="0" xfId="0" applyAlignment="1">
      <alignment horizontal="left"/>
    </xf>
    <xf numFmtId="0" fontId="0" fillId="0" borderId="0" xfId="0" applyAlignment="1"/>
    <xf numFmtId="0" fontId="16" fillId="0" borderId="0" xfId="0" applyFont="1" applyAlignment="1">
      <alignment horizontal="center"/>
    </xf>
  </cellXfs>
  <cellStyles count="2">
    <cellStyle name="Hipervínculo" xfId="1" builtinId="8"/>
    <cellStyle name="Normal" xfId="0" builtinId="0"/>
  </cellStyles>
  <dxfs count="8">
    <dxf>
      <font>
        <strike val="0"/>
        <outline val="0"/>
        <shadow val="0"/>
        <u val="none"/>
        <vertAlign val="baseline"/>
        <sz val="13"/>
        <name val="Calibri"/>
        <scheme val="minor"/>
      </font>
      <fill>
        <patternFill patternType="solid">
          <fgColor indexed="64"/>
          <bgColor theme="0" tint="-4.9989318521683403E-2"/>
        </patternFill>
      </fill>
      <alignment horizontal="general" vertical="bottom" textRotation="0" wrapText="1" indent="0" justifyLastLine="0" shrinkToFit="0" readingOrder="0"/>
      <border diagonalUp="0" diagonalDown="0">
        <left style="medium">
          <color indexed="64"/>
        </left>
        <right/>
        <top style="thin">
          <color indexed="64"/>
        </top>
        <bottom style="thin">
          <color indexed="64"/>
        </bottom>
      </border>
    </dxf>
    <dxf>
      <font>
        <b/>
        <strike val="0"/>
        <outline val="0"/>
        <shadow val="0"/>
        <u val="none"/>
        <vertAlign val="baseline"/>
        <sz val="13"/>
        <color auto="1"/>
        <name val="Calibri"/>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right style="medium">
          <color indexed="64"/>
        </right>
        <top style="thin">
          <color indexed="64"/>
        </top>
        <bottom style="thin">
          <color indexed="64"/>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3"/>
        <name val="Calibri"/>
        <scheme val="minor"/>
      </font>
      <fill>
        <patternFill patternType="solid">
          <fgColor indexed="64"/>
          <bgColor theme="0"/>
        </patternFill>
      </fill>
    </dxf>
    <dxf>
      <border>
        <bottom style="medium">
          <color indexed="64"/>
        </bottom>
      </border>
    </dxf>
    <dxf>
      <font>
        <strike val="0"/>
        <outline val="0"/>
        <shadow val="0"/>
        <u val="none"/>
        <vertAlign val="baseline"/>
        <sz val="13"/>
        <color theme="0"/>
        <name val="Calibri"/>
        <scheme val="minor"/>
      </font>
      <fill>
        <patternFill patternType="solid">
          <fgColor indexed="64"/>
          <bgColor rgb="FFC00000"/>
        </patternFill>
      </fill>
      <alignment horizontal="left" vertical="bottom" textRotation="0" wrapText="0" indent="0" justifyLastLine="0" shrinkToFit="0" readingOrder="0"/>
      <border diagonalUp="0" diagonalDown="0" outline="0">
        <left/>
        <right/>
        <top/>
        <bottom/>
      </border>
    </dxf>
    <dxf>
      <fill>
        <patternFill patternType="lightDown"/>
      </fill>
    </dxf>
    <dxf>
      <fill>
        <patternFill patternType="lightDown">
          <fgColor auto="1"/>
        </patternFill>
      </fill>
    </dxf>
  </dxfs>
  <tableStyles count="0" defaultTableStyle="TableStyleMedium2" defaultPivotStyle="PivotStyleLight16"/>
  <colors>
    <mruColors>
      <color rgb="FFC8030A"/>
      <color rgb="FFFECECF"/>
      <color rgb="FFFD7F82"/>
      <color rgb="FFFFF8E5"/>
      <color rgb="FFE6AA00"/>
      <color rgb="FFFFD5D5"/>
      <color rgb="FFA80000"/>
      <color rgb="FFFFFFAF"/>
      <color rgb="FF8A0000"/>
      <color rgb="FF6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1.png"/><Relationship Id="rId6" Type="http://schemas.microsoft.com/office/2007/relationships/hdphoto" Target="../media/hdphoto3.wdp"/><Relationship Id="rId5" Type="http://schemas.openxmlformats.org/officeDocument/2006/relationships/image" Target="../media/image3.png"/><Relationship Id="rId4" Type="http://schemas.microsoft.com/office/2007/relationships/hdphoto" Target="../media/hdphoto2.wdp"/></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977437</xdr:colOff>
      <xdr:row>3</xdr:row>
      <xdr:rowOff>236771</xdr:rowOff>
    </xdr:from>
    <xdr:to>
      <xdr:col>8</xdr:col>
      <xdr:colOff>297193</xdr:colOff>
      <xdr:row>3</xdr:row>
      <xdr:rowOff>1086315</xdr:rowOff>
    </xdr:to>
    <xdr:pic>
      <xdr:nvPicPr>
        <xdr:cNvPr id="15" name="Imagen 14"/>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9901" b="94059" l="9901" r="99010">
                      <a14:foregroundMark x1="81298" y1="50990" x2="91309" y2="33168"/>
                    </a14:backgroundRemoval>
                  </a14:imgEffect>
                </a14:imgLayer>
              </a14:imgProps>
            </a:ext>
            <a:ext uri="{28A0092B-C50C-407E-A947-70E740481C1C}">
              <a14:useLocalDpi xmlns:a14="http://schemas.microsoft.com/office/drawing/2010/main" val="0"/>
            </a:ext>
          </a:extLst>
        </a:blip>
        <a:stretch>
          <a:fillRect/>
        </a:stretch>
      </xdr:blipFill>
      <xdr:spPr>
        <a:xfrm>
          <a:off x="6148815" y="724637"/>
          <a:ext cx="1419902" cy="849544"/>
        </a:xfrm>
        <a:prstGeom prst="rect">
          <a:avLst/>
        </a:prstGeom>
      </xdr:spPr>
    </xdr:pic>
    <xdr:clientData/>
  </xdr:twoCellAnchor>
  <xdr:twoCellAnchor editAs="oneCell">
    <xdr:from>
      <xdr:col>9</xdr:col>
      <xdr:colOff>446088</xdr:colOff>
      <xdr:row>3</xdr:row>
      <xdr:rowOff>275142</xdr:rowOff>
    </xdr:from>
    <xdr:to>
      <xdr:col>10</xdr:col>
      <xdr:colOff>684213</xdr:colOff>
      <xdr:row>3</xdr:row>
      <xdr:rowOff>1015457</xdr:rowOff>
    </xdr:to>
    <xdr:pic>
      <xdr:nvPicPr>
        <xdr:cNvPr id="16" name="Imagen 15"/>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0" b="96917" l="3008" r="89850">
                      <a14:backgroundMark x1="84023" y1="39114" x2="84586" y2="38921"/>
                      <a14:backgroundMark x1="23120" y1="26782" x2="25188" y2="25241"/>
                    </a14:backgroundRemoval>
                  </a14:imgEffect>
                </a14:imgLayer>
              </a14:imgProps>
            </a:ext>
          </a:extLst>
        </a:blip>
        <a:stretch>
          <a:fillRect/>
        </a:stretch>
      </xdr:blipFill>
      <xdr:spPr>
        <a:xfrm>
          <a:off x="8767686" y="763008"/>
          <a:ext cx="1288198" cy="740315"/>
        </a:xfrm>
        <a:prstGeom prst="rect">
          <a:avLst/>
        </a:prstGeom>
      </xdr:spPr>
    </xdr:pic>
    <xdr:clientData/>
  </xdr:twoCellAnchor>
  <xdr:twoCellAnchor>
    <xdr:from>
      <xdr:col>6</xdr:col>
      <xdr:colOff>642138</xdr:colOff>
      <xdr:row>2</xdr:row>
      <xdr:rowOff>383880</xdr:rowOff>
    </xdr:from>
    <xdr:to>
      <xdr:col>8</xdr:col>
      <xdr:colOff>440923</xdr:colOff>
      <xdr:row>3</xdr:row>
      <xdr:rowOff>261914</xdr:rowOff>
    </xdr:to>
    <xdr:sp macro="" textlink="">
      <xdr:nvSpPr>
        <xdr:cNvPr id="20" name="Rectángulo 19"/>
        <xdr:cNvSpPr/>
      </xdr:nvSpPr>
      <xdr:spPr>
        <a:xfrm>
          <a:off x="5808498" y="383880"/>
          <a:ext cx="1894285" cy="365714"/>
        </a:xfrm>
        <a:prstGeom prst="rect">
          <a:avLst/>
        </a:prstGeom>
        <a:solidFill>
          <a:srgbClr val="C8030A"/>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ES" sz="1200" b="1">
              <a:solidFill>
                <a:schemeClr val="lt1"/>
              </a:solidFill>
              <a:latin typeface="+mn-lt"/>
              <a:ea typeface="+mn-ea"/>
              <a:cs typeface="+mn-cs"/>
            </a:rPr>
            <a:t>MASCARILLA QUIRÚRGICA</a:t>
          </a:r>
        </a:p>
      </xdr:txBody>
    </xdr:sp>
    <xdr:clientData/>
  </xdr:twoCellAnchor>
  <xdr:twoCellAnchor>
    <xdr:from>
      <xdr:col>8</xdr:col>
      <xdr:colOff>795453</xdr:colOff>
      <xdr:row>2</xdr:row>
      <xdr:rowOff>379422</xdr:rowOff>
    </xdr:from>
    <xdr:to>
      <xdr:col>10</xdr:col>
      <xdr:colOff>995479</xdr:colOff>
      <xdr:row>3</xdr:row>
      <xdr:rowOff>255597</xdr:rowOff>
    </xdr:to>
    <xdr:sp macro="" textlink="">
      <xdr:nvSpPr>
        <xdr:cNvPr id="21" name="Rectángulo 20"/>
        <xdr:cNvSpPr/>
      </xdr:nvSpPr>
      <xdr:spPr>
        <a:xfrm>
          <a:off x="8057313" y="379422"/>
          <a:ext cx="2295526" cy="363855"/>
        </a:xfrm>
        <a:prstGeom prst="rect">
          <a:avLst/>
        </a:prstGeom>
        <a:solidFill>
          <a:srgbClr val="C8030A"/>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ES" sz="1200" b="1">
              <a:solidFill>
                <a:schemeClr val="lt1"/>
              </a:solidFill>
              <a:latin typeface="+mn-lt"/>
              <a:ea typeface="+mn-ea"/>
              <a:cs typeface="+mn-cs"/>
            </a:rPr>
            <a:t>MASCARILLA AUTOFILTRANTE</a:t>
          </a:r>
        </a:p>
      </xdr:txBody>
    </xdr:sp>
    <xdr:clientData/>
  </xdr:twoCellAnchor>
  <xdr:twoCellAnchor editAs="oneCell">
    <xdr:from>
      <xdr:col>4</xdr:col>
      <xdr:colOff>383595</xdr:colOff>
      <xdr:row>3</xdr:row>
      <xdr:rowOff>322302</xdr:rowOff>
    </xdr:from>
    <xdr:to>
      <xdr:col>5</xdr:col>
      <xdr:colOff>811117</xdr:colOff>
      <xdr:row>3</xdr:row>
      <xdr:rowOff>1030273</xdr:rowOff>
    </xdr:to>
    <xdr:pic>
      <xdr:nvPicPr>
        <xdr:cNvPr id="22" name="Imagen 21"/>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202" b="96169" l="0" r="100000">
                      <a14:backgroundMark x1="89965" y1="33871" x2="91696" y2="56048"/>
                      <a14:backgroundMark x1="91349" y1="6452" x2="99135" y2="7056"/>
                    </a14:backgroundRemoval>
                  </a14:imgEffect>
                </a14:imgLayer>
              </a14:imgProps>
            </a:ext>
          </a:extLst>
        </a:blip>
        <a:stretch>
          <a:fillRect/>
        </a:stretch>
      </xdr:blipFill>
      <xdr:spPr>
        <a:xfrm rot="10800000">
          <a:off x="3454827" y="810168"/>
          <a:ext cx="1477595" cy="707971"/>
        </a:xfrm>
        <a:prstGeom prst="rect">
          <a:avLst/>
        </a:prstGeom>
      </xdr:spPr>
    </xdr:pic>
    <xdr:clientData/>
  </xdr:twoCellAnchor>
  <xdr:twoCellAnchor>
    <xdr:from>
      <xdr:col>4</xdr:col>
      <xdr:colOff>254805</xdr:colOff>
      <xdr:row>2</xdr:row>
      <xdr:rowOff>389596</xdr:rowOff>
    </xdr:from>
    <xdr:to>
      <xdr:col>5</xdr:col>
      <xdr:colOff>1011024</xdr:colOff>
      <xdr:row>3</xdr:row>
      <xdr:rowOff>272973</xdr:rowOff>
    </xdr:to>
    <xdr:sp macro="" textlink="">
      <xdr:nvSpPr>
        <xdr:cNvPr id="23" name="Rectángulo 22"/>
        <xdr:cNvSpPr/>
      </xdr:nvSpPr>
      <xdr:spPr>
        <a:xfrm>
          <a:off x="3321855" y="389596"/>
          <a:ext cx="1803969" cy="369152"/>
        </a:xfrm>
        <a:prstGeom prst="rect">
          <a:avLst/>
        </a:prstGeom>
        <a:solidFill>
          <a:srgbClr val="C8030A"/>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ES" sz="1200" b="1">
              <a:solidFill>
                <a:schemeClr val="lt1"/>
              </a:solidFill>
              <a:latin typeface="+mn-lt"/>
              <a:ea typeface="+mn-ea"/>
              <a:cs typeface="+mn-cs"/>
            </a:rPr>
            <a:t>MASCARILLA HIGIÉNICA</a:t>
          </a:r>
        </a:p>
      </xdr:txBody>
    </xdr:sp>
    <xdr:clientData/>
  </xdr:twoCellAnchor>
  <xdr:twoCellAnchor editAs="oneCell">
    <xdr:from>
      <xdr:col>2</xdr:col>
      <xdr:colOff>151210</xdr:colOff>
      <xdr:row>2</xdr:row>
      <xdr:rowOff>220046</xdr:rowOff>
    </xdr:from>
    <xdr:to>
      <xdr:col>3</xdr:col>
      <xdr:colOff>795338</xdr:colOff>
      <xdr:row>3</xdr:row>
      <xdr:rowOff>919833</xdr:rowOff>
    </xdr:to>
    <xdr:pic>
      <xdr:nvPicPr>
        <xdr:cNvPr id="3" name="Imagen 2"/>
        <xdr:cNvPicPr>
          <a:picLocks noChangeAspect="1"/>
        </xdr:cNvPicPr>
      </xdr:nvPicPr>
      <xdr:blipFill>
        <a:blip xmlns:r="http://schemas.openxmlformats.org/officeDocument/2006/relationships" r:embed="rId7"/>
        <a:stretch>
          <a:fillRect/>
        </a:stretch>
      </xdr:blipFill>
      <xdr:spPr>
        <a:xfrm>
          <a:off x="1208485" y="220046"/>
          <a:ext cx="1558528" cy="11855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1476375</xdr:colOff>
      <xdr:row>0</xdr:row>
      <xdr:rowOff>1285875</xdr:rowOff>
    </xdr:to>
    <xdr:pic>
      <xdr:nvPicPr>
        <xdr:cNvPr id="2" name="Imagen 1" descr="https://intranet.fremap.es/Imagenes/Logos/logofre_v_icon.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466850" cy="128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2" name="Tabla2" displayName="Tabla2" ref="B5:C13" totalsRowShown="0" headerRowDxfId="5" dataDxfId="3" headerRowBorderDxfId="4" tableBorderDxfId="2">
  <tableColumns count="2">
    <tableColumn id="2" name="Campo requerido" dataDxfId="1"/>
    <tableColumn id="3" name="Aspectos a tener en cuenta"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scbs.gob.es/profesionales/saludPublica/ccayes/alertasActual/nCov/documentos/Recomendaciones_mascarillas_ambito_comunitario.pdf" TargetMode="External"/><Relationship Id="rId1" Type="http://schemas.openxmlformats.org/officeDocument/2006/relationships/hyperlink" Target="https://www.mscbs.gob.es/profesionales/saludPublica/ccayes/alertasActual/nCov/documentos/Proteccion_Trabajadores_SARS-CoV-2.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2.bin"/><Relationship Id="rId1" Type="http://schemas.openxmlformats.org/officeDocument/2006/relationships/hyperlink" Target="https://www.mscbs.gob.es/profesionales/saludPublica/ccayes/alertasActual/nCov/documentos/Proteccion_Trabajadores_SARS-CoV-2.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B1:N33"/>
  <sheetViews>
    <sheetView showGridLines="0" showRowColHeaders="0" tabSelected="1" topLeftCell="A3" zoomScaleNormal="100" workbookViewId="0">
      <selection activeCell="C11" sqref="C11:D11"/>
    </sheetView>
  </sheetViews>
  <sheetFormatPr baseColWidth="10" defaultRowHeight="14.4" x14ac:dyDescent="0.3"/>
  <cols>
    <col min="2" max="2" width="4.44140625" customWidth="1"/>
    <col min="3" max="3" width="13.6640625" customWidth="1"/>
    <col min="4" max="4" width="16.44140625" customWidth="1"/>
    <col min="5" max="11" width="15.6640625" customWidth="1"/>
    <col min="12" max="12" width="17.109375" customWidth="1"/>
    <col min="13" max="13" width="12.6640625" customWidth="1"/>
  </cols>
  <sheetData>
    <row r="1" spans="2:13" ht="13.5" hidden="1" customHeight="1" x14ac:dyDescent="0.3"/>
    <row r="2" spans="2:13" ht="12.75" hidden="1" customHeight="1" x14ac:dyDescent="0.3">
      <c r="E2" s="93"/>
      <c r="F2" s="93"/>
      <c r="G2" s="93"/>
      <c r="H2" s="93"/>
      <c r="I2" s="93"/>
      <c r="J2" s="93"/>
      <c r="K2" s="93"/>
      <c r="L2" s="71"/>
      <c r="M2" s="26"/>
    </row>
    <row r="3" spans="2:13" ht="38.25" customHeight="1" x14ac:dyDescent="0.3">
      <c r="C3" s="23"/>
      <c r="D3" s="104" t="s">
        <v>27</v>
      </c>
      <c r="E3" s="104"/>
      <c r="F3" s="104"/>
      <c r="G3" s="104"/>
      <c r="H3" s="104"/>
      <c r="I3" s="104"/>
      <c r="J3" s="104"/>
      <c r="K3" s="104"/>
      <c r="L3" s="104"/>
      <c r="M3" s="23"/>
    </row>
    <row r="4" spans="2:13" ht="86.25" customHeight="1" x14ac:dyDescent="0.3"/>
    <row r="5" spans="2:13" ht="12.75" customHeight="1" x14ac:dyDescent="0.3">
      <c r="D5" s="91" t="s">
        <v>54</v>
      </c>
      <c r="E5" s="92"/>
      <c r="F5" s="92"/>
      <c r="G5" s="92"/>
      <c r="H5" s="81" t="s">
        <v>28</v>
      </c>
      <c r="J5" s="91" t="s">
        <v>29</v>
      </c>
      <c r="K5" s="91"/>
    </row>
    <row r="6" spans="2:13" hidden="1" x14ac:dyDescent="0.3">
      <c r="E6" s="103"/>
      <c r="F6" s="103"/>
      <c r="I6" s="42"/>
      <c r="L6" s="76"/>
    </row>
    <row r="7" spans="2:13" hidden="1" x14ac:dyDescent="0.3">
      <c r="E7" s="103"/>
      <c r="F7" s="103"/>
    </row>
    <row r="8" spans="2:13" ht="10.5" customHeight="1" thickBot="1" x14ac:dyDescent="0.35">
      <c r="D8" s="27"/>
      <c r="E8" s="27"/>
      <c r="F8" s="27"/>
      <c r="G8" s="27"/>
      <c r="H8" s="27"/>
      <c r="I8" s="27"/>
      <c r="J8" s="27"/>
      <c r="K8" s="27"/>
      <c r="L8" s="27"/>
    </row>
    <row r="9" spans="2:13" ht="26.25" customHeight="1" thickBot="1" x14ac:dyDescent="0.35">
      <c r="B9" s="25"/>
      <c r="C9" s="99" t="s">
        <v>24</v>
      </c>
      <c r="D9" s="100"/>
      <c r="E9" s="121" t="s">
        <v>26</v>
      </c>
      <c r="F9" s="121" t="s">
        <v>25</v>
      </c>
      <c r="G9" s="121" t="s">
        <v>20</v>
      </c>
      <c r="H9" s="119" t="s">
        <v>22</v>
      </c>
      <c r="I9" s="120"/>
      <c r="J9" s="120"/>
      <c r="K9" s="120"/>
      <c r="L9" s="121" t="s">
        <v>51</v>
      </c>
      <c r="M9" s="53"/>
    </row>
    <row r="10" spans="2:13" ht="59.25" customHeight="1" thickBot="1" x14ac:dyDescent="0.35">
      <c r="C10" s="101"/>
      <c r="D10" s="102"/>
      <c r="E10" s="122"/>
      <c r="F10" s="122"/>
      <c r="G10" s="122"/>
      <c r="H10" s="38" t="s">
        <v>32</v>
      </c>
      <c r="I10" s="38" t="s">
        <v>35</v>
      </c>
      <c r="J10" s="39" t="s">
        <v>13</v>
      </c>
      <c r="K10" s="40" t="s">
        <v>23</v>
      </c>
      <c r="L10" s="122"/>
      <c r="M10" s="53"/>
    </row>
    <row r="11" spans="2:13" x14ac:dyDescent="0.3">
      <c r="C11" s="97"/>
      <c r="D11" s="98"/>
      <c r="E11" s="69"/>
      <c r="F11" s="32"/>
      <c r="G11" s="32"/>
      <c r="H11" s="33"/>
      <c r="I11" s="33"/>
      <c r="J11" s="33"/>
      <c r="K11" s="33"/>
      <c r="L11" s="34"/>
      <c r="M11" s="15"/>
    </row>
    <row r="12" spans="2:13" x14ac:dyDescent="0.3">
      <c r="C12" s="95"/>
      <c r="D12" s="96"/>
      <c r="E12" s="70"/>
      <c r="F12" s="35"/>
      <c r="G12" s="35"/>
      <c r="H12" s="36"/>
      <c r="I12" s="36"/>
      <c r="J12" s="36"/>
      <c r="K12" s="36"/>
      <c r="L12" s="37"/>
      <c r="M12" s="15"/>
    </row>
    <row r="13" spans="2:13" x14ac:dyDescent="0.3">
      <c r="C13" s="95"/>
      <c r="D13" s="96"/>
      <c r="E13" s="70"/>
      <c r="F13" s="35"/>
      <c r="G13" s="35"/>
      <c r="H13" s="36"/>
      <c r="I13" s="36"/>
      <c r="J13" s="36"/>
      <c r="K13" s="36"/>
      <c r="L13" s="37"/>
      <c r="M13" s="15"/>
    </row>
    <row r="14" spans="2:13" x14ac:dyDescent="0.3">
      <c r="C14" s="95"/>
      <c r="D14" s="96"/>
      <c r="E14" s="70"/>
      <c r="F14" s="35"/>
      <c r="G14" s="35"/>
      <c r="H14" s="36"/>
      <c r="I14" s="36"/>
      <c r="J14" s="36"/>
      <c r="K14" s="36"/>
      <c r="L14" s="37"/>
      <c r="M14" s="15"/>
    </row>
    <row r="15" spans="2:13" x14ac:dyDescent="0.3">
      <c r="C15" s="95"/>
      <c r="D15" s="96"/>
      <c r="E15" s="70"/>
      <c r="F15" s="35"/>
      <c r="G15" s="35"/>
      <c r="H15" s="36"/>
      <c r="I15" s="36"/>
      <c r="J15" s="36"/>
      <c r="K15" s="36"/>
      <c r="L15" s="37"/>
      <c r="M15" s="15"/>
    </row>
    <row r="16" spans="2:13" x14ac:dyDescent="0.3">
      <c r="C16" s="95"/>
      <c r="D16" s="96"/>
      <c r="E16" s="70"/>
      <c r="F16" s="35"/>
      <c r="G16" s="35"/>
      <c r="H16" s="36"/>
      <c r="I16" s="36"/>
      <c r="J16" s="36"/>
      <c r="K16" s="36"/>
      <c r="L16" s="37"/>
      <c r="M16" s="15"/>
    </row>
    <row r="17" spans="3:14" x14ac:dyDescent="0.3">
      <c r="C17" s="95"/>
      <c r="D17" s="96"/>
      <c r="E17" s="70"/>
      <c r="F17" s="35"/>
      <c r="G17" s="35"/>
      <c r="H17" s="36"/>
      <c r="I17" s="36"/>
      <c r="J17" s="36"/>
      <c r="K17" s="36"/>
      <c r="L17" s="37"/>
      <c r="M17" s="15"/>
    </row>
    <row r="18" spans="3:14" x14ac:dyDescent="0.3">
      <c r="C18" s="95"/>
      <c r="D18" s="96"/>
      <c r="E18" s="70"/>
      <c r="F18" s="35"/>
      <c r="G18" s="35"/>
      <c r="H18" s="36"/>
      <c r="I18" s="36"/>
      <c r="J18" s="36"/>
      <c r="K18" s="36"/>
      <c r="L18" s="37"/>
      <c r="M18" s="15"/>
    </row>
    <row r="19" spans="3:14" ht="15" thickBot="1" x14ac:dyDescent="0.35">
      <c r="C19" s="95"/>
      <c r="D19" s="96"/>
      <c r="E19" s="70"/>
      <c r="F19" s="35"/>
      <c r="G19" s="35"/>
      <c r="H19" s="36"/>
      <c r="I19" s="36"/>
      <c r="J19" s="36"/>
      <c r="K19" s="36"/>
      <c r="L19" s="37"/>
      <c r="M19" s="15"/>
      <c r="N19" s="43"/>
    </row>
    <row r="20" spans="3:14" ht="15" hidden="1" thickBot="1" x14ac:dyDescent="0.35">
      <c r="C20" s="95"/>
      <c r="D20" s="96"/>
      <c r="E20" s="78"/>
      <c r="F20" s="79"/>
      <c r="G20" s="79"/>
      <c r="H20" s="51"/>
      <c r="I20" s="51"/>
      <c r="J20" s="51"/>
      <c r="K20" s="51"/>
      <c r="L20" s="49"/>
      <c r="M20" s="15"/>
      <c r="N20" s="24"/>
    </row>
    <row r="21" spans="3:14" ht="18.75" customHeight="1" thickBot="1" x14ac:dyDescent="0.35">
      <c r="C21" s="110" t="s">
        <v>37</v>
      </c>
      <c r="D21" s="111"/>
      <c r="E21" s="111"/>
      <c r="F21" s="111"/>
      <c r="G21" s="112"/>
      <c r="H21" s="52">
        <v>0</v>
      </c>
      <c r="I21" s="28">
        <v>0</v>
      </c>
      <c r="J21" s="28">
        <v>0</v>
      </c>
      <c r="K21" s="47">
        <v>0</v>
      </c>
      <c r="L21" s="80"/>
      <c r="M21" s="48"/>
    </row>
    <row r="22" spans="3:14" ht="30" customHeight="1" thickBot="1" x14ac:dyDescent="0.35">
      <c r="C22" s="107" t="s">
        <v>53</v>
      </c>
      <c r="D22" s="108"/>
      <c r="E22" s="108"/>
      <c r="F22" s="108"/>
      <c r="G22" s="109"/>
      <c r="H22" s="90"/>
      <c r="I22" s="57"/>
      <c r="J22" s="50"/>
      <c r="K22" s="50"/>
      <c r="L22" s="50"/>
    </row>
    <row r="23" spans="3:14" ht="15" customHeight="1" thickBot="1" x14ac:dyDescent="0.35"/>
    <row r="24" spans="3:14" ht="28.5" customHeight="1" x14ac:dyDescent="0.3">
      <c r="C24" s="113" t="s">
        <v>15</v>
      </c>
      <c r="D24" s="123" t="s">
        <v>32</v>
      </c>
      <c r="E24" s="124"/>
      <c r="F24" s="123" t="s">
        <v>35</v>
      </c>
      <c r="G24" s="124"/>
      <c r="H24" s="125" t="s">
        <v>13</v>
      </c>
      <c r="I24" s="126"/>
      <c r="J24" s="125" t="s">
        <v>23</v>
      </c>
      <c r="K24" s="127"/>
      <c r="L24" s="115" t="s">
        <v>19</v>
      </c>
      <c r="M24" s="116"/>
    </row>
    <row r="25" spans="3:14" ht="28.2" thickBot="1" x14ac:dyDescent="0.35">
      <c r="C25" s="114"/>
      <c r="D25" s="72" t="s">
        <v>36</v>
      </c>
      <c r="E25" s="73" t="s">
        <v>18</v>
      </c>
      <c r="F25" s="74" t="s">
        <v>17</v>
      </c>
      <c r="G25" s="73" t="s">
        <v>18</v>
      </c>
      <c r="H25" s="74" t="s">
        <v>17</v>
      </c>
      <c r="I25" s="73" t="s">
        <v>18</v>
      </c>
      <c r="J25" s="74" t="s">
        <v>17</v>
      </c>
      <c r="K25" s="75" t="s">
        <v>18</v>
      </c>
      <c r="L25" s="117"/>
      <c r="M25" s="118"/>
    </row>
    <row r="26" spans="3:14" ht="18.75" customHeight="1" x14ac:dyDescent="0.35">
      <c r="C26" s="44" t="s">
        <v>16</v>
      </c>
      <c r="D26" s="17">
        <f>ROUNDUP(CÁLCULOS!L8,0)</f>
        <v>0</v>
      </c>
      <c r="E26" s="54">
        <f>IF($H$22=0,D26*$H$21,D26*$H$21/$H$22)</f>
        <v>0</v>
      </c>
      <c r="F26" s="17">
        <f>ROUNDUP(CÁLCULOS!L13,0)</f>
        <v>0</v>
      </c>
      <c r="G26" s="29">
        <f>F26*$I$21</f>
        <v>0</v>
      </c>
      <c r="H26" s="18">
        <f>ROUNDUP(CÁLCULOS!L18,0)</f>
        <v>0</v>
      </c>
      <c r="I26" s="29">
        <f>H26*$J$21</f>
        <v>0</v>
      </c>
      <c r="J26" s="18">
        <f>CÁLCULOS!L23</f>
        <v>0</v>
      </c>
      <c r="K26" s="58">
        <f>J26*$K$21</f>
        <v>0</v>
      </c>
      <c r="L26" s="67">
        <f>E26+I26+G26+K26</f>
        <v>0</v>
      </c>
      <c r="M26" s="68" t="s">
        <v>16</v>
      </c>
    </row>
    <row r="27" spans="3:14" ht="18.75" customHeight="1" x14ac:dyDescent="0.35">
      <c r="C27" s="45" t="s">
        <v>2</v>
      </c>
      <c r="D27" s="19">
        <f>ROUNDUP(CÁLCULOS!L9,0)</f>
        <v>0</v>
      </c>
      <c r="E27" s="55">
        <f t="shared" ref="E27:E29" si="0">IF($H$22=0,D27*$H$21,D27*$H$21/$H$22)</f>
        <v>0</v>
      </c>
      <c r="F27" s="19">
        <f>ROUNDUP(CÁLCULOS!L14,0)</f>
        <v>0</v>
      </c>
      <c r="G27" s="61">
        <f t="shared" ref="G27:G29" si="1">F27*$I$21</f>
        <v>0</v>
      </c>
      <c r="H27" s="20">
        <f>ROUNDUP(CÁLCULOS!L19,0)</f>
        <v>0</v>
      </c>
      <c r="I27" s="30">
        <f t="shared" ref="I27:I29" si="2">H27*$J$21</f>
        <v>0</v>
      </c>
      <c r="J27" s="20">
        <f>CÁLCULOS!L24</f>
        <v>0</v>
      </c>
      <c r="K27" s="59">
        <f t="shared" ref="K27:K29" si="3">J27*$K$21</f>
        <v>0</v>
      </c>
      <c r="L27" s="63">
        <f t="shared" ref="L27:L29" si="4">E27+I27+G27+K27</f>
        <v>0</v>
      </c>
      <c r="M27" s="64" t="s">
        <v>2</v>
      </c>
    </row>
    <row r="28" spans="3:14" ht="18.75" customHeight="1" x14ac:dyDescent="0.35">
      <c r="C28" s="45" t="s">
        <v>3</v>
      </c>
      <c r="D28" s="19">
        <f>ROUNDUP(CÁLCULOS!L10,0)</f>
        <v>0</v>
      </c>
      <c r="E28" s="55">
        <f t="shared" si="0"/>
        <v>0</v>
      </c>
      <c r="F28" s="19">
        <f>ROUNDUP(CÁLCULOS!L15,0)</f>
        <v>0</v>
      </c>
      <c r="G28" s="61">
        <f t="shared" si="1"/>
        <v>0</v>
      </c>
      <c r="H28" s="20">
        <f>ROUNDUP(CÁLCULOS!L20,0)</f>
        <v>0</v>
      </c>
      <c r="I28" s="30">
        <f t="shared" si="2"/>
        <v>0</v>
      </c>
      <c r="J28" s="20">
        <f>CÁLCULOS!L25</f>
        <v>0</v>
      </c>
      <c r="K28" s="59">
        <f t="shared" si="3"/>
        <v>0</v>
      </c>
      <c r="L28" s="63">
        <f t="shared" si="4"/>
        <v>0</v>
      </c>
      <c r="M28" s="64" t="s">
        <v>3</v>
      </c>
    </row>
    <row r="29" spans="3:14" ht="18.75" customHeight="1" thickBot="1" x14ac:dyDescent="0.4">
      <c r="C29" s="46" t="s">
        <v>4</v>
      </c>
      <c r="D29" s="21">
        <f>ROUNDUP(CÁLCULOS!L11,0)</f>
        <v>0</v>
      </c>
      <c r="E29" s="56">
        <f t="shared" si="0"/>
        <v>0</v>
      </c>
      <c r="F29" s="21">
        <f>ROUNDUP(CÁLCULOS!L16,0)</f>
        <v>0</v>
      </c>
      <c r="G29" s="62">
        <f t="shared" si="1"/>
        <v>0</v>
      </c>
      <c r="H29" s="22">
        <f>ROUNDUP(CÁLCULOS!L21,0)</f>
        <v>0</v>
      </c>
      <c r="I29" s="31">
        <f t="shared" si="2"/>
        <v>0</v>
      </c>
      <c r="J29" s="22">
        <f>CÁLCULOS!L26</f>
        <v>0</v>
      </c>
      <c r="K29" s="60">
        <f t="shared" si="3"/>
        <v>0</v>
      </c>
      <c r="L29" s="65">
        <f t="shared" si="4"/>
        <v>0</v>
      </c>
      <c r="M29" s="66" t="s">
        <v>4</v>
      </c>
    </row>
    <row r="31" spans="3:14" ht="14.25" customHeight="1" x14ac:dyDescent="0.3">
      <c r="D31" s="94" t="s">
        <v>50</v>
      </c>
      <c r="E31" s="94"/>
      <c r="F31" s="94"/>
      <c r="G31" s="94"/>
      <c r="H31" s="94"/>
      <c r="I31" s="94"/>
      <c r="J31" s="94"/>
      <c r="K31" s="71"/>
      <c r="L31" s="71"/>
      <c r="M31" s="27"/>
    </row>
    <row r="32" spans="3:14" x14ac:dyDescent="0.3">
      <c r="D32" s="105" t="s">
        <v>48</v>
      </c>
      <c r="E32" s="105"/>
      <c r="F32" s="105"/>
      <c r="G32" s="105"/>
      <c r="H32" s="105"/>
      <c r="I32" s="105"/>
      <c r="J32" s="105"/>
    </row>
    <row r="33" spans="4:10" x14ac:dyDescent="0.3">
      <c r="D33" s="106" t="s">
        <v>49</v>
      </c>
      <c r="E33" s="106"/>
      <c r="F33" s="106"/>
      <c r="G33" s="106"/>
      <c r="H33" s="106"/>
      <c r="I33" s="106"/>
      <c r="J33" s="106"/>
    </row>
  </sheetData>
  <sheetProtection password="F8A0" sheet="1" objects="1" scenarios="1"/>
  <mergeCells count="33">
    <mergeCell ref="E9:E10"/>
    <mergeCell ref="F9:F10"/>
    <mergeCell ref="G9:G10"/>
    <mergeCell ref="L9:L10"/>
    <mergeCell ref="D24:E24"/>
    <mergeCell ref="F24:G24"/>
    <mergeCell ref="H24:I24"/>
    <mergeCell ref="J24:K24"/>
    <mergeCell ref="D32:J32"/>
    <mergeCell ref="D33:J33"/>
    <mergeCell ref="C22:G22"/>
    <mergeCell ref="C21:G21"/>
    <mergeCell ref="C17:D17"/>
    <mergeCell ref="C18:D18"/>
    <mergeCell ref="C24:C25"/>
    <mergeCell ref="C19:D19"/>
    <mergeCell ref="C20:D20"/>
    <mergeCell ref="D5:G5"/>
    <mergeCell ref="E2:K2"/>
    <mergeCell ref="D31:J31"/>
    <mergeCell ref="C16:D16"/>
    <mergeCell ref="C15:D15"/>
    <mergeCell ref="C14:D14"/>
    <mergeCell ref="C13:D13"/>
    <mergeCell ref="C12:D12"/>
    <mergeCell ref="C11:D11"/>
    <mergeCell ref="C9:D10"/>
    <mergeCell ref="E6:F6"/>
    <mergeCell ref="E7:F7"/>
    <mergeCell ref="J5:K5"/>
    <mergeCell ref="D3:L3"/>
    <mergeCell ref="L24:M25"/>
    <mergeCell ref="H9:K9"/>
  </mergeCells>
  <conditionalFormatting sqref="H11:L20">
    <cfRule type="expression" dxfId="7" priority="8">
      <formula>$E11=0</formula>
    </cfRule>
  </conditionalFormatting>
  <conditionalFormatting sqref="H22">
    <cfRule type="expression" dxfId="6" priority="1">
      <formula>AND($H$11=0,$H$12=0,$H$13=0,$H$14=0,$H$15=0,$H$16=0,$H$17=0,$H$18=0,$H$19=0,$H$20=0)</formula>
    </cfRule>
  </conditionalFormatting>
  <dataValidations count="4">
    <dataValidation type="whole" operator="greaterThan" allowBlank="1" showInputMessage="1" showErrorMessage="1" sqref="E11:E20">
      <formula1>0</formula1>
    </dataValidation>
    <dataValidation type="whole" operator="lessThan" allowBlank="1" showInputMessage="1" showErrorMessage="1" sqref="M11:M20">
      <formula1>200</formula1>
    </dataValidation>
    <dataValidation type="whole" allowBlank="1" showInputMessage="1" showErrorMessage="1" sqref="H22">
      <formula1>5</formula1>
      <formula2>200</formula2>
    </dataValidation>
    <dataValidation type="decimal" operator="greaterThanOrEqual" allowBlank="1" showInputMessage="1" showErrorMessage="1" sqref="H21:K21">
      <formula1>0</formula1>
    </dataValidation>
  </dataValidations>
  <hyperlinks>
    <hyperlink ref="D33:J33" r:id="rId1" display="- Procedimiento de actuación para los Servicios de Prevención de Riesgos Laborales frente a la exposición al SARS-CoV-2."/>
    <hyperlink ref="D32:J32" r:id="rId2" display="- Recomendaciones sobre el uso de mascarillas en la comunidad en el contexto del COVID-19. "/>
  </hyperlinks>
  <pageMargins left="0.70866141732283472" right="0.70866141732283472" top="0.74803149606299213" bottom="0.74803149606299213" header="0.31496062992125984" footer="0.31496062992125984"/>
  <pageSetup paperSize="9" scale="70" orientation="landscape" r:id="rId3"/>
  <drawing r:id="rId4"/>
  <extLst>
    <ext xmlns:x14="http://schemas.microsoft.com/office/spreadsheetml/2009/9/main" uri="{CCE6A557-97BC-4b89-ADB6-D9C93CAAB3DF}">
      <x14:dataValidations xmlns:xm="http://schemas.microsoft.com/office/excel/2006/main" count="4">
        <x14:dataValidation type="list" allowBlank="1" showInputMessage="1" showErrorMessage="1">
          <x14:formula1>
            <xm:f>CÁLCULOS!$N$2:$N$3</xm:f>
          </x14:formula1>
          <xm:sqref>H11:K20</xm:sqref>
        </x14:dataValidation>
        <x14:dataValidation type="list" allowBlank="1" showInputMessage="1" showErrorMessage="1">
          <x14:formula1>
            <xm:f>CÁLCULOS!$O$2:$O$6</xm:f>
          </x14:formula1>
          <xm:sqref>L11:L20</xm:sqref>
        </x14:dataValidation>
        <x14:dataValidation type="list" allowBlank="1" showInputMessage="1" showErrorMessage="1">
          <x14:formula1>
            <xm:f>CÁLCULOS!$P$2:$P$9</xm:f>
          </x14:formula1>
          <xm:sqref>F11:F20</xm:sqref>
        </x14:dataValidation>
        <x14:dataValidation type="list" allowBlank="1" showInputMessage="1" showErrorMessage="1">
          <x14:formula1>
            <xm:f>CÁLCULOS!$Q$2:$Q$26</xm:f>
          </x14:formula1>
          <xm:sqref>G11:G20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Q24"/>
  <sheetViews>
    <sheetView showGridLines="0" showRowColHeaders="0" zoomScaleNormal="100" workbookViewId="0">
      <selection activeCell="C8" sqref="C8"/>
    </sheetView>
  </sheetViews>
  <sheetFormatPr baseColWidth="10" defaultRowHeight="14.4" x14ac:dyDescent="0.3"/>
  <cols>
    <col min="1" max="1" width="4.109375" customWidth="1"/>
    <col min="2" max="2" width="72" customWidth="1"/>
    <col min="3" max="3" width="189.109375" customWidth="1"/>
  </cols>
  <sheetData>
    <row r="2" spans="2:17" ht="42" customHeight="1" x14ac:dyDescent="0.35">
      <c r="B2" s="128" t="s">
        <v>55</v>
      </c>
      <c r="C2" s="129"/>
      <c r="D2" s="77"/>
      <c r="E2" s="77"/>
      <c r="F2" s="77"/>
      <c r="G2" s="77"/>
      <c r="H2" s="77"/>
      <c r="I2" s="77"/>
      <c r="J2" s="77"/>
      <c r="K2" s="77"/>
      <c r="L2" s="77"/>
      <c r="M2" s="77"/>
      <c r="N2" s="77"/>
      <c r="O2" s="77"/>
      <c r="P2" s="77"/>
      <c r="Q2" s="77"/>
    </row>
    <row r="4" spans="2:17" ht="12" customHeight="1" x14ac:dyDescent="0.35">
      <c r="B4" s="135"/>
      <c r="C4" s="135"/>
    </row>
    <row r="5" spans="2:17" ht="18" thickBot="1" x14ac:dyDescent="0.4">
      <c r="B5" s="82" t="s">
        <v>38</v>
      </c>
      <c r="C5" s="83" t="s">
        <v>56</v>
      </c>
    </row>
    <row r="6" spans="2:17" ht="53.25" customHeight="1" x14ac:dyDescent="0.35">
      <c r="B6" s="87" t="s">
        <v>24</v>
      </c>
      <c r="C6" s="84" t="s">
        <v>41</v>
      </c>
    </row>
    <row r="7" spans="2:17" ht="56.25" customHeight="1" x14ac:dyDescent="0.35">
      <c r="B7" s="88" t="s">
        <v>25</v>
      </c>
      <c r="C7" s="85" t="s">
        <v>42</v>
      </c>
    </row>
    <row r="8" spans="2:17" ht="57" customHeight="1" x14ac:dyDescent="0.35">
      <c r="B8" s="88" t="s">
        <v>39</v>
      </c>
      <c r="C8" s="85" t="s">
        <v>43</v>
      </c>
    </row>
    <row r="9" spans="2:17" ht="23.25" customHeight="1" x14ac:dyDescent="0.35">
      <c r="B9" s="88" t="s">
        <v>22</v>
      </c>
      <c r="C9" s="85" t="s">
        <v>44</v>
      </c>
    </row>
    <row r="10" spans="2:17" ht="124.5" customHeight="1" x14ac:dyDescent="0.35">
      <c r="B10" s="88" t="s">
        <v>52</v>
      </c>
      <c r="C10" s="85" t="s">
        <v>45</v>
      </c>
    </row>
    <row r="11" spans="2:17" ht="21" customHeight="1" x14ac:dyDescent="0.35">
      <c r="B11" s="88" t="s">
        <v>22</v>
      </c>
      <c r="C11" s="85" t="s">
        <v>44</v>
      </c>
    </row>
    <row r="12" spans="2:17" ht="20.25" customHeight="1" x14ac:dyDescent="0.35">
      <c r="B12" s="88" t="s">
        <v>37</v>
      </c>
      <c r="C12" s="85" t="s">
        <v>46</v>
      </c>
    </row>
    <row r="13" spans="2:17" ht="23.25" customHeight="1" x14ac:dyDescent="0.35">
      <c r="B13" s="89" t="s">
        <v>40</v>
      </c>
      <c r="C13" s="86" t="s">
        <v>47</v>
      </c>
    </row>
    <row r="18" spans="2:17" ht="17.25" customHeight="1" x14ac:dyDescent="0.3">
      <c r="B18" s="130"/>
      <c r="C18" s="130"/>
      <c r="D18" s="130"/>
      <c r="E18" s="130"/>
      <c r="F18" s="130"/>
      <c r="G18" s="130"/>
      <c r="H18" s="130"/>
      <c r="I18" s="130"/>
      <c r="J18" s="130"/>
      <c r="K18" s="130"/>
      <c r="L18" s="130"/>
      <c r="M18" s="130"/>
      <c r="N18" s="130"/>
      <c r="O18" s="130"/>
      <c r="P18" s="130"/>
      <c r="Q18" s="130"/>
    </row>
    <row r="19" spans="2:17" ht="16.5" customHeight="1" x14ac:dyDescent="0.3">
      <c r="B19" s="131"/>
      <c r="C19" s="131"/>
      <c r="D19" s="131"/>
      <c r="E19" s="131"/>
      <c r="F19" s="131"/>
      <c r="G19" s="131"/>
      <c r="H19" s="131"/>
      <c r="I19" s="131"/>
      <c r="J19" s="131"/>
      <c r="K19" s="131"/>
      <c r="L19" s="131"/>
      <c r="M19" s="131"/>
      <c r="N19" s="131"/>
      <c r="O19" s="131"/>
      <c r="P19" s="131"/>
      <c r="Q19" s="131"/>
    </row>
    <row r="20" spans="2:17" ht="17.25" customHeight="1" x14ac:dyDescent="0.3">
      <c r="B20" s="130"/>
      <c r="C20" s="130"/>
      <c r="D20" s="130"/>
      <c r="E20" s="130"/>
      <c r="F20" s="130"/>
      <c r="G20" s="130"/>
      <c r="H20" s="130"/>
      <c r="I20" s="130"/>
      <c r="J20" s="130"/>
      <c r="K20" s="130"/>
      <c r="L20" s="130"/>
      <c r="M20" s="130"/>
      <c r="N20" s="130"/>
      <c r="O20" s="130"/>
      <c r="P20" s="130"/>
      <c r="Q20" s="130"/>
    </row>
    <row r="21" spans="2:17" x14ac:dyDescent="0.3">
      <c r="B21" s="133"/>
      <c r="C21" s="133"/>
      <c r="D21" s="133"/>
      <c r="E21" s="133"/>
      <c r="F21" s="133"/>
      <c r="G21" s="133"/>
      <c r="H21" s="133"/>
      <c r="I21" s="133"/>
      <c r="J21" s="133"/>
      <c r="K21" s="133"/>
      <c r="L21" s="133"/>
      <c r="M21" s="133"/>
      <c r="N21" s="133"/>
      <c r="O21" s="133"/>
      <c r="P21" s="133"/>
      <c r="Q21" s="133"/>
    </row>
    <row r="22" spans="2:17" ht="18.75" customHeight="1" x14ac:dyDescent="0.3">
      <c r="B22" s="132"/>
      <c r="C22" s="132"/>
      <c r="D22" s="132"/>
      <c r="E22" s="132"/>
      <c r="F22" s="132"/>
      <c r="G22" s="132"/>
      <c r="H22" s="132"/>
      <c r="I22" s="132"/>
      <c r="J22" s="132"/>
      <c r="K22" s="132"/>
      <c r="L22" s="132"/>
      <c r="M22" s="132"/>
      <c r="N22" s="132"/>
      <c r="O22" s="132"/>
      <c r="P22" s="132"/>
      <c r="Q22" s="132"/>
    </row>
    <row r="23" spans="2:17" x14ac:dyDescent="0.3">
      <c r="B23" s="134"/>
      <c r="C23" s="134"/>
      <c r="D23" s="134"/>
      <c r="E23" s="134"/>
      <c r="F23" s="134"/>
      <c r="G23" s="134"/>
      <c r="H23" s="134"/>
      <c r="I23" s="134"/>
      <c r="J23" s="134"/>
      <c r="K23" s="134"/>
      <c r="L23" s="134"/>
      <c r="M23" s="134"/>
      <c r="N23" s="134"/>
      <c r="O23" s="134"/>
      <c r="P23" s="134"/>
      <c r="Q23" s="134"/>
    </row>
    <row r="24" spans="2:17" x14ac:dyDescent="0.3">
      <c r="B24" s="134"/>
      <c r="C24" s="134"/>
      <c r="D24" s="134"/>
      <c r="E24" s="134"/>
      <c r="F24" s="134"/>
      <c r="G24" s="134"/>
      <c r="H24" s="134"/>
      <c r="I24" s="134"/>
      <c r="J24" s="134"/>
      <c r="K24" s="134"/>
      <c r="L24" s="134"/>
      <c r="M24" s="134"/>
      <c r="N24" s="134"/>
      <c r="O24" s="134"/>
      <c r="P24" s="134"/>
      <c r="Q24" s="134"/>
    </row>
  </sheetData>
  <sheetProtection password="F8A0" sheet="1" objects="1" scenarios="1"/>
  <mergeCells count="9">
    <mergeCell ref="B24:Q24"/>
    <mergeCell ref="B23:Q23"/>
    <mergeCell ref="B4:C4"/>
    <mergeCell ref="B2:C2"/>
    <mergeCell ref="B18:Q18"/>
    <mergeCell ref="B19:Q19"/>
    <mergeCell ref="B20:Q20"/>
    <mergeCell ref="B22:Q22"/>
    <mergeCell ref="B21:Q21"/>
  </mergeCells>
  <hyperlinks>
    <hyperlink ref="B2:C2" r:id="rId1" display="Este calculador pretende facilitar la estimación del stock necesario y el coste de las mascarillas para la empresa, tras haber evaluado el riesgo de exposición conforme a los escenarios indicados en el  Procedimiento de actuación para los Servicios de Pre"/>
  </hyperlinks>
  <pageMargins left="0.70866141732283472" right="0.70866141732283472" top="0.74803149606299213" bottom="0.74803149606299213" header="0.31496062992125984" footer="0.31496062992125984"/>
  <pageSetup paperSize="9" scale="30" orientation="landscape"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26"/>
  <sheetViews>
    <sheetView showGridLines="0" showRowColHeaders="0" zoomScale="112" zoomScaleNormal="112" workbookViewId="0">
      <selection activeCell="K29" sqref="K29"/>
    </sheetView>
  </sheetViews>
  <sheetFormatPr baseColWidth="10" defaultColWidth="9.109375" defaultRowHeight="14.4" x14ac:dyDescent="0.3"/>
  <cols>
    <col min="1" max="1" width="38.5546875" customWidth="1"/>
    <col min="2" max="2" width="8.44140625" style="1" customWidth="1"/>
    <col min="3" max="11" width="8.44140625" style="4" customWidth="1"/>
    <col min="12" max="12" width="8.44140625" customWidth="1"/>
    <col min="13" max="13" width="18" style="4" customWidth="1"/>
  </cols>
  <sheetData>
    <row r="1" spans="1:17" ht="102.75" customHeight="1" x14ac:dyDescent="0.3">
      <c r="C1" s="41"/>
      <c r="D1" s="41" t="s">
        <v>6</v>
      </c>
      <c r="E1" s="41"/>
      <c r="F1" s="41"/>
      <c r="G1" s="41"/>
      <c r="H1" s="41"/>
      <c r="I1" s="41"/>
      <c r="J1" s="41"/>
      <c r="K1" s="41"/>
      <c r="M1" s="41"/>
    </row>
    <row r="2" spans="1:17" x14ac:dyDescent="0.3">
      <c r="A2" s="3" t="s">
        <v>5</v>
      </c>
      <c r="B2" s="14">
        <f>INICIO!D$11</f>
        <v>0</v>
      </c>
      <c r="C2" s="14">
        <f>INICIO!$D12</f>
        <v>0</v>
      </c>
      <c r="D2" s="14">
        <f>INICIO!$D13</f>
        <v>0</v>
      </c>
      <c r="E2" s="14">
        <f>INICIO!$D14</f>
        <v>0</v>
      </c>
      <c r="F2" s="14">
        <f>INICIO!$D15</f>
        <v>0</v>
      </c>
      <c r="G2" s="14">
        <f>INICIO!$D16</f>
        <v>0</v>
      </c>
      <c r="H2" s="14">
        <f>INICIO!$D17</f>
        <v>0</v>
      </c>
      <c r="I2" s="14">
        <f>INICIO!$D18</f>
        <v>0</v>
      </c>
      <c r="J2" s="14">
        <f>INICIO!$D19</f>
        <v>0</v>
      </c>
      <c r="K2" s="14">
        <f>INICIO!$D20</f>
        <v>0</v>
      </c>
      <c r="L2" s="5"/>
      <c r="M2" s="41"/>
      <c r="N2" t="s">
        <v>21</v>
      </c>
    </row>
    <row r="3" spans="1:17" x14ac:dyDescent="0.3">
      <c r="A3" s="2" t="s">
        <v>12</v>
      </c>
      <c r="B3" s="14">
        <f>INICIO!$E$11</f>
        <v>0</v>
      </c>
      <c r="C3" s="14">
        <f>INICIO!$E$12</f>
        <v>0</v>
      </c>
      <c r="D3" s="14">
        <f>INICIO!$E$13</f>
        <v>0</v>
      </c>
      <c r="E3" s="14">
        <f>INICIO!$E$14</f>
        <v>0</v>
      </c>
      <c r="F3" s="14">
        <f>INICIO!$E$15</f>
        <v>0</v>
      </c>
      <c r="G3" s="14">
        <f>INICIO!$E$16</f>
        <v>0</v>
      </c>
      <c r="H3" s="14">
        <f>INICIO!$E$17</f>
        <v>0</v>
      </c>
      <c r="I3" s="14">
        <f>INICIO!$E$18</f>
        <v>0</v>
      </c>
      <c r="J3" s="14">
        <f>INICIO!$E$19</f>
        <v>0</v>
      </c>
      <c r="K3" s="14">
        <f>INICIO!$E$20</f>
        <v>0</v>
      </c>
      <c r="L3" s="11"/>
      <c r="M3" s="41"/>
      <c r="O3">
        <v>2</v>
      </c>
      <c r="P3">
        <v>1</v>
      </c>
      <c r="Q3">
        <v>1</v>
      </c>
    </row>
    <row r="4" spans="1:17" x14ac:dyDescent="0.3">
      <c r="A4" s="2" t="s">
        <v>1</v>
      </c>
      <c r="B4" s="14">
        <f>INICIO!$F$11</f>
        <v>0</v>
      </c>
      <c r="C4" s="14">
        <f>INICIO!$F$12</f>
        <v>0</v>
      </c>
      <c r="D4" s="14">
        <f>INICIO!$F$13</f>
        <v>0</v>
      </c>
      <c r="E4" s="14">
        <f>INICIO!$F$14</f>
        <v>0</v>
      </c>
      <c r="F4" s="14">
        <f>INICIO!$F$15</f>
        <v>0</v>
      </c>
      <c r="G4" s="14">
        <f>INICIO!$F$16</f>
        <v>0</v>
      </c>
      <c r="H4" s="14">
        <f>INICIO!$F$17</f>
        <v>0</v>
      </c>
      <c r="I4" s="14">
        <f>INICIO!$F$18</f>
        <v>0</v>
      </c>
      <c r="J4" s="14">
        <f>INICIO!$F$19</f>
        <v>0</v>
      </c>
      <c r="K4" s="14">
        <f>INICIO!$F$20</f>
        <v>0</v>
      </c>
      <c r="L4" s="11"/>
      <c r="M4" s="41"/>
      <c r="O4">
        <v>4</v>
      </c>
      <c r="P4">
        <v>2</v>
      </c>
      <c r="Q4">
        <v>2</v>
      </c>
    </row>
    <row r="5" spans="1:17" x14ac:dyDescent="0.3">
      <c r="A5" s="2" t="s">
        <v>30</v>
      </c>
      <c r="B5" s="14">
        <f>INICIO!$G$11</f>
        <v>0</v>
      </c>
      <c r="C5" s="14">
        <f>INICIO!$G$12</f>
        <v>0</v>
      </c>
      <c r="D5" s="14">
        <f>INICIO!$G$13</f>
        <v>0</v>
      </c>
      <c r="E5" s="14">
        <f>INICIO!$G$14</f>
        <v>0</v>
      </c>
      <c r="F5" s="14">
        <f>INICIO!$G$15</f>
        <v>0</v>
      </c>
      <c r="G5" s="14">
        <f>INICIO!$G$16</f>
        <v>0</v>
      </c>
      <c r="H5" s="14">
        <f>INICIO!$G$17</f>
        <v>0</v>
      </c>
      <c r="I5" s="14">
        <f>INICIO!$G$18</f>
        <v>0</v>
      </c>
      <c r="J5" s="14">
        <f>INICIO!$G$19</f>
        <v>0</v>
      </c>
      <c r="K5" s="14">
        <f>INICIO!$G$20</f>
        <v>0</v>
      </c>
      <c r="L5" s="11"/>
      <c r="M5" s="41"/>
      <c r="O5">
        <v>6</v>
      </c>
      <c r="P5">
        <v>3</v>
      </c>
      <c r="Q5">
        <v>3</v>
      </c>
    </row>
    <row r="6" spans="1:17" x14ac:dyDescent="0.3">
      <c r="A6" s="13" t="s">
        <v>31</v>
      </c>
      <c r="B6" s="14">
        <f>INICIO!$L11</f>
        <v>0</v>
      </c>
      <c r="C6" s="14">
        <f>INICIO!$L12</f>
        <v>0</v>
      </c>
      <c r="D6" s="14">
        <f>INICIO!$L13</f>
        <v>0</v>
      </c>
      <c r="E6" s="14">
        <f>INICIO!$L14</f>
        <v>0</v>
      </c>
      <c r="F6" s="14">
        <f>INICIO!$L15</f>
        <v>0</v>
      </c>
      <c r="G6" s="14">
        <f>INICIO!$L16</f>
        <v>0</v>
      </c>
      <c r="H6" s="14">
        <f>INICIO!$L17</f>
        <v>0</v>
      </c>
      <c r="I6" s="14">
        <f>INICIO!$L18</f>
        <v>0</v>
      </c>
      <c r="J6" s="14">
        <f>INICIO!$L19</f>
        <v>0</v>
      </c>
      <c r="K6" s="14">
        <f>INICIO!$L20</f>
        <v>0</v>
      </c>
      <c r="L6" s="16"/>
      <c r="M6" s="41"/>
      <c r="O6">
        <v>8</v>
      </c>
      <c r="P6">
        <v>4</v>
      </c>
      <c r="Q6">
        <v>4</v>
      </c>
    </row>
    <row r="7" spans="1:17" x14ac:dyDescent="0.3">
      <c r="A7" s="8" t="s">
        <v>33</v>
      </c>
      <c r="B7" s="6">
        <f>INICIO!$H$11</f>
        <v>0</v>
      </c>
      <c r="C7" s="7">
        <f>INICIO!$H$12</f>
        <v>0</v>
      </c>
      <c r="D7" s="6">
        <f>INICIO!$H$13</f>
        <v>0</v>
      </c>
      <c r="E7" s="6">
        <f>INICIO!$H$14</f>
        <v>0</v>
      </c>
      <c r="F7" s="6">
        <f>INICIO!$H$15</f>
        <v>0</v>
      </c>
      <c r="G7" s="6">
        <f>INICIO!$H$16</f>
        <v>0</v>
      </c>
      <c r="H7" s="6">
        <f>INICIO!$H$17</f>
        <v>0</v>
      </c>
      <c r="I7" s="6">
        <f>INICIO!$H$18</f>
        <v>0</v>
      </c>
      <c r="J7" s="6">
        <f>INICIO!$H$19</f>
        <v>0</v>
      </c>
      <c r="K7" s="6">
        <f>INICIO!$H$20</f>
        <v>0</v>
      </c>
      <c r="L7" s="5" t="str">
        <f>A7</f>
        <v>MASCARILLAS HIGIÉNICAS REUTILIZABLES</v>
      </c>
      <c r="M7" s="12" t="s">
        <v>10</v>
      </c>
      <c r="P7">
        <v>5</v>
      </c>
      <c r="Q7">
        <v>5</v>
      </c>
    </row>
    <row r="8" spans="1:17" x14ac:dyDescent="0.3">
      <c r="A8" s="9" t="s">
        <v>0</v>
      </c>
      <c r="B8" s="10">
        <f>IF(B7=0,0,B$3*ROUNDUP(B5/B6,0))</f>
        <v>0</v>
      </c>
      <c r="C8" s="10">
        <f t="shared" ref="C8:K8" si="0">IF(C7=0,0,C$3*ROUNDUP(C5/C6,0))</f>
        <v>0</v>
      </c>
      <c r="D8" s="10">
        <f t="shared" si="0"/>
        <v>0</v>
      </c>
      <c r="E8" s="10">
        <f t="shared" si="0"/>
        <v>0</v>
      </c>
      <c r="F8" s="10">
        <f t="shared" si="0"/>
        <v>0</v>
      </c>
      <c r="G8" s="10">
        <f t="shared" si="0"/>
        <v>0</v>
      </c>
      <c r="H8" s="10">
        <f t="shared" si="0"/>
        <v>0</v>
      </c>
      <c r="I8" s="10">
        <f t="shared" si="0"/>
        <v>0</v>
      </c>
      <c r="J8" s="10">
        <f t="shared" si="0"/>
        <v>0</v>
      </c>
      <c r="K8" s="10">
        <f t="shared" si="0"/>
        <v>0</v>
      </c>
      <c r="L8" s="10">
        <f>SUM(B8:K8)</f>
        <v>0</v>
      </c>
      <c r="M8" s="9" t="s">
        <v>0</v>
      </c>
      <c r="P8">
        <v>6</v>
      </c>
      <c r="Q8">
        <v>6</v>
      </c>
    </row>
    <row r="9" spans="1:17" x14ac:dyDescent="0.3">
      <c r="A9" s="9" t="s">
        <v>7</v>
      </c>
      <c r="B9" s="10">
        <f>IF(B7=0,0,B$3*ROUNDUP(B4*B5/B6,0))</f>
        <v>0</v>
      </c>
      <c r="C9" s="10">
        <f t="shared" ref="C9:K9" si="1">IF(C7=0,0,C$3*ROUNDUP(C4*C5/C6,0))</f>
        <v>0</v>
      </c>
      <c r="D9" s="10">
        <f t="shared" si="1"/>
        <v>0</v>
      </c>
      <c r="E9" s="10">
        <f t="shared" si="1"/>
        <v>0</v>
      </c>
      <c r="F9" s="10">
        <f t="shared" si="1"/>
        <v>0</v>
      </c>
      <c r="G9" s="10">
        <f t="shared" si="1"/>
        <v>0</v>
      </c>
      <c r="H9" s="10">
        <f t="shared" si="1"/>
        <v>0</v>
      </c>
      <c r="I9" s="10">
        <f t="shared" si="1"/>
        <v>0</v>
      </c>
      <c r="J9" s="10">
        <f t="shared" si="1"/>
        <v>0</v>
      </c>
      <c r="K9" s="10">
        <f t="shared" si="1"/>
        <v>0</v>
      </c>
      <c r="L9" s="10">
        <f>SUM(B9:K9)</f>
        <v>0</v>
      </c>
      <c r="M9" s="9" t="s">
        <v>7</v>
      </c>
      <c r="P9">
        <v>7</v>
      </c>
      <c r="Q9">
        <v>7</v>
      </c>
    </row>
    <row r="10" spans="1:17" x14ac:dyDescent="0.3">
      <c r="A10" s="9" t="s">
        <v>8</v>
      </c>
      <c r="B10" s="10">
        <f>IF(B7=0,0,B$3*ROUNDUP(B4*B5*4.35/B6,0))</f>
        <v>0</v>
      </c>
      <c r="C10" s="10">
        <f t="shared" ref="C10:K10" si="2">IF(C7=0,0,C$3*ROUNDUP(C4*C5*4.35/C6,0))</f>
        <v>0</v>
      </c>
      <c r="D10" s="10">
        <f t="shared" si="2"/>
        <v>0</v>
      </c>
      <c r="E10" s="10">
        <f t="shared" si="2"/>
        <v>0</v>
      </c>
      <c r="F10" s="10">
        <f t="shared" si="2"/>
        <v>0</v>
      </c>
      <c r="G10" s="10">
        <f t="shared" si="2"/>
        <v>0</v>
      </c>
      <c r="H10" s="10">
        <f t="shared" si="2"/>
        <v>0</v>
      </c>
      <c r="I10" s="10">
        <f t="shared" si="2"/>
        <v>0</v>
      </c>
      <c r="J10" s="10">
        <f t="shared" si="2"/>
        <v>0</v>
      </c>
      <c r="K10" s="10">
        <f t="shared" si="2"/>
        <v>0</v>
      </c>
      <c r="L10" s="10">
        <f>SUM(B10:K10)</f>
        <v>0</v>
      </c>
      <c r="M10" s="9" t="s">
        <v>8</v>
      </c>
      <c r="Q10">
        <v>8</v>
      </c>
    </row>
    <row r="11" spans="1:17" x14ac:dyDescent="0.3">
      <c r="A11" s="9" t="s">
        <v>9</v>
      </c>
      <c r="B11" s="10">
        <f>IF(B7=0,0,B$3*ROUNDUP(B4*B5*4.35*3/B6,0))</f>
        <v>0</v>
      </c>
      <c r="C11" s="10">
        <f t="shared" ref="C11:K11" si="3">IF(C7=0,0,C$3*ROUNDUP(C4*C5*4.35*3/C6,0))</f>
        <v>0</v>
      </c>
      <c r="D11" s="10">
        <f t="shared" si="3"/>
        <v>0</v>
      </c>
      <c r="E11" s="10">
        <f t="shared" si="3"/>
        <v>0</v>
      </c>
      <c r="F11" s="10">
        <f t="shared" si="3"/>
        <v>0</v>
      </c>
      <c r="G11" s="10">
        <f t="shared" si="3"/>
        <v>0</v>
      </c>
      <c r="H11" s="10">
        <f t="shared" si="3"/>
        <v>0</v>
      </c>
      <c r="I11" s="10">
        <f t="shared" si="3"/>
        <v>0</v>
      </c>
      <c r="J11" s="10">
        <f t="shared" si="3"/>
        <v>0</v>
      </c>
      <c r="K11" s="10">
        <f t="shared" si="3"/>
        <v>0</v>
      </c>
      <c r="L11" s="10">
        <f>SUM(B11:K11)</f>
        <v>0</v>
      </c>
      <c r="M11" s="9" t="s">
        <v>9</v>
      </c>
      <c r="Q11">
        <v>9</v>
      </c>
    </row>
    <row r="12" spans="1:17" x14ac:dyDescent="0.3">
      <c r="A12" s="8" t="s">
        <v>34</v>
      </c>
      <c r="B12" s="6">
        <f>INICIO!$I$11</f>
        <v>0</v>
      </c>
      <c r="C12" s="7">
        <f>INICIO!$I$12</f>
        <v>0</v>
      </c>
      <c r="D12" s="6">
        <f>INICIO!$I$13</f>
        <v>0</v>
      </c>
      <c r="E12" s="6">
        <f>INICIO!$I$14</f>
        <v>0</v>
      </c>
      <c r="F12" s="6">
        <f>INICIO!$I$15</f>
        <v>0</v>
      </c>
      <c r="G12" s="6">
        <f>INICIO!$I$16</f>
        <v>0</v>
      </c>
      <c r="H12" s="6">
        <f>INICIO!$I$17</f>
        <v>0</v>
      </c>
      <c r="I12" s="6">
        <f>INICIO!$I$18</f>
        <v>0</v>
      </c>
      <c r="J12" s="6">
        <f>INICIO!$I$19</f>
        <v>0</v>
      </c>
      <c r="K12" s="6">
        <f>INICIO!$I$20</f>
        <v>0</v>
      </c>
      <c r="L12" s="5" t="str">
        <f>A12</f>
        <v>MASCARILLAS HIGIÉNICAS NO REUTILIZABLES</v>
      </c>
      <c r="M12" s="12" t="s">
        <v>10</v>
      </c>
      <c r="Q12">
        <v>10</v>
      </c>
    </row>
    <row r="13" spans="1:17" x14ac:dyDescent="0.3">
      <c r="A13" s="9" t="s">
        <v>0</v>
      </c>
      <c r="B13" s="10">
        <f t="shared" ref="B13:K13" si="4">IF(B12=0,0,B$3*ROUNDUP(B5/B6,0))</f>
        <v>0</v>
      </c>
      <c r="C13" s="10">
        <f t="shared" si="4"/>
        <v>0</v>
      </c>
      <c r="D13" s="10">
        <f t="shared" si="4"/>
        <v>0</v>
      </c>
      <c r="E13" s="10">
        <f t="shared" si="4"/>
        <v>0</v>
      </c>
      <c r="F13" s="10">
        <f t="shared" si="4"/>
        <v>0</v>
      </c>
      <c r="G13" s="10">
        <f t="shared" si="4"/>
        <v>0</v>
      </c>
      <c r="H13" s="10">
        <f t="shared" si="4"/>
        <v>0</v>
      </c>
      <c r="I13" s="10">
        <f t="shared" si="4"/>
        <v>0</v>
      </c>
      <c r="J13" s="10">
        <f t="shared" si="4"/>
        <v>0</v>
      </c>
      <c r="K13" s="10">
        <f t="shared" si="4"/>
        <v>0</v>
      </c>
      <c r="L13" s="10">
        <f>SUM(B13:K13)</f>
        <v>0</v>
      </c>
      <c r="M13" s="9" t="s">
        <v>0</v>
      </c>
      <c r="Q13">
        <v>11</v>
      </c>
    </row>
    <row r="14" spans="1:17" x14ac:dyDescent="0.3">
      <c r="A14" s="9" t="s">
        <v>7</v>
      </c>
      <c r="B14" s="10">
        <f t="shared" ref="B14:K14" si="5">IF(B12=0,0,B$3*ROUNDUP(B4*B5/B6,0))</f>
        <v>0</v>
      </c>
      <c r="C14" s="10">
        <f t="shared" si="5"/>
        <v>0</v>
      </c>
      <c r="D14" s="10">
        <f t="shared" si="5"/>
        <v>0</v>
      </c>
      <c r="E14" s="10">
        <f t="shared" si="5"/>
        <v>0</v>
      </c>
      <c r="F14" s="10">
        <f t="shared" si="5"/>
        <v>0</v>
      </c>
      <c r="G14" s="10">
        <f t="shared" si="5"/>
        <v>0</v>
      </c>
      <c r="H14" s="10">
        <f t="shared" si="5"/>
        <v>0</v>
      </c>
      <c r="I14" s="10">
        <f t="shared" si="5"/>
        <v>0</v>
      </c>
      <c r="J14" s="10">
        <f t="shared" si="5"/>
        <v>0</v>
      </c>
      <c r="K14" s="10">
        <f t="shared" si="5"/>
        <v>0</v>
      </c>
      <c r="L14" s="10">
        <f t="shared" ref="L14:L16" si="6">SUM(B14:K14)</f>
        <v>0</v>
      </c>
      <c r="M14" s="9" t="s">
        <v>7</v>
      </c>
      <c r="Q14">
        <v>12</v>
      </c>
    </row>
    <row r="15" spans="1:17" x14ac:dyDescent="0.3">
      <c r="A15" s="9" t="s">
        <v>8</v>
      </c>
      <c r="B15" s="10">
        <f>IF(B12=0,0,B$3*ROUNDUP(B4*B5*4.35/B6,0))</f>
        <v>0</v>
      </c>
      <c r="C15" s="10">
        <f t="shared" ref="C15:K15" si="7">IF(C12=0,0,C$3*ROUNDUP(C4*C5*4.35/C6,0))</f>
        <v>0</v>
      </c>
      <c r="D15" s="10">
        <f t="shared" si="7"/>
        <v>0</v>
      </c>
      <c r="E15" s="10">
        <f t="shared" si="7"/>
        <v>0</v>
      </c>
      <c r="F15" s="10">
        <f t="shared" si="7"/>
        <v>0</v>
      </c>
      <c r="G15" s="10">
        <f t="shared" si="7"/>
        <v>0</v>
      </c>
      <c r="H15" s="10">
        <f t="shared" si="7"/>
        <v>0</v>
      </c>
      <c r="I15" s="10">
        <f t="shared" si="7"/>
        <v>0</v>
      </c>
      <c r="J15" s="10">
        <f t="shared" si="7"/>
        <v>0</v>
      </c>
      <c r="K15" s="10">
        <f t="shared" si="7"/>
        <v>0</v>
      </c>
      <c r="L15" s="10">
        <f t="shared" si="6"/>
        <v>0</v>
      </c>
      <c r="M15" s="9" t="s">
        <v>8</v>
      </c>
      <c r="Q15">
        <v>13</v>
      </c>
    </row>
    <row r="16" spans="1:17" x14ac:dyDescent="0.3">
      <c r="A16" s="9" t="s">
        <v>9</v>
      </c>
      <c r="B16" s="10">
        <f>IF(B12=0,0,B$3*ROUNDUP(B4*B5*4.35*3/B6,0))</f>
        <v>0</v>
      </c>
      <c r="C16" s="10">
        <f t="shared" ref="C16:K16" si="8">IF(C12=0,0,C$3*ROUNDUP(C4*C5*4.35*3/C6,0))</f>
        <v>0</v>
      </c>
      <c r="D16" s="10">
        <f t="shared" si="8"/>
        <v>0</v>
      </c>
      <c r="E16" s="10">
        <f t="shared" si="8"/>
        <v>0</v>
      </c>
      <c r="F16" s="10">
        <f t="shared" si="8"/>
        <v>0</v>
      </c>
      <c r="G16" s="10">
        <f t="shared" si="8"/>
        <v>0</v>
      </c>
      <c r="H16" s="10">
        <f t="shared" si="8"/>
        <v>0</v>
      </c>
      <c r="I16" s="10">
        <f t="shared" si="8"/>
        <v>0</v>
      </c>
      <c r="J16" s="10">
        <f t="shared" si="8"/>
        <v>0</v>
      </c>
      <c r="K16" s="10">
        <f t="shared" si="8"/>
        <v>0</v>
      </c>
      <c r="L16" s="10">
        <f t="shared" si="6"/>
        <v>0</v>
      </c>
      <c r="M16" s="9" t="s">
        <v>9</v>
      </c>
      <c r="Q16">
        <v>14</v>
      </c>
    </row>
    <row r="17" spans="1:17" x14ac:dyDescent="0.3">
      <c r="A17" s="8" t="s">
        <v>11</v>
      </c>
      <c r="B17" s="6">
        <f>INICIO!$J$11</f>
        <v>0</v>
      </c>
      <c r="C17" s="6">
        <f>INICIO!$J$12</f>
        <v>0</v>
      </c>
      <c r="D17" s="6">
        <f>INICIO!$J$13</f>
        <v>0</v>
      </c>
      <c r="E17" s="6">
        <f>INICIO!$J$14</f>
        <v>0</v>
      </c>
      <c r="F17" s="6">
        <f>INICIO!$J$15</f>
        <v>0</v>
      </c>
      <c r="G17" s="6">
        <f>INICIO!$J$16</f>
        <v>0</v>
      </c>
      <c r="H17" s="6">
        <f>INICIO!$J$17</f>
        <v>0</v>
      </c>
      <c r="I17" s="6">
        <f>INICIO!$J$18</f>
        <v>0</v>
      </c>
      <c r="J17" s="6">
        <f>INICIO!$J$19</f>
        <v>0</v>
      </c>
      <c r="K17" s="6">
        <f>INICIO!$J$20</f>
        <v>0</v>
      </c>
      <c r="L17" s="5" t="str">
        <f>A17</f>
        <v>MASCARILLAS QUIRÚRGICAS</v>
      </c>
      <c r="M17" s="12" t="s">
        <v>10</v>
      </c>
      <c r="Q17">
        <v>15</v>
      </c>
    </row>
    <row r="18" spans="1:17" x14ac:dyDescent="0.3">
      <c r="A18" s="9" t="s">
        <v>0</v>
      </c>
      <c r="B18" s="10">
        <f t="shared" ref="B18:K18" si="9">IF(B17=0,0,B$3*ROUNDUP(B5/B6,0))</f>
        <v>0</v>
      </c>
      <c r="C18" s="10">
        <f t="shared" si="9"/>
        <v>0</v>
      </c>
      <c r="D18" s="10">
        <f t="shared" si="9"/>
        <v>0</v>
      </c>
      <c r="E18" s="10">
        <f t="shared" si="9"/>
        <v>0</v>
      </c>
      <c r="F18" s="10">
        <f t="shared" si="9"/>
        <v>0</v>
      </c>
      <c r="G18" s="10">
        <f t="shared" si="9"/>
        <v>0</v>
      </c>
      <c r="H18" s="10">
        <f t="shared" si="9"/>
        <v>0</v>
      </c>
      <c r="I18" s="10">
        <f t="shared" si="9"/>
        <v>0</v>
      </c>
      <c r="J18" s="10">
        <f t="shared" si="9"/>
        <v>0</v>
      </c>
      <c r="K18" s="10">
        <f t="shared" si="9"/>
        <v>0</v>
      </c>
      <c r="L18" s="10">
        <f>SUM(B18:K18)</f>
        <v>0</v>
      </c>
      <c r="M18" s="9" t="s">
        <v>0</v>
      </c>
      <c r="Q18">
        <v>16</v>
      </c>
    </row>
    <row r="19" spans="1:17" x14ac:dyDescent="0.3">
      <c r="A19" s="9" t="s">
        <v>7</v>
      </c>
      <c r="B19" s="10">
        <f t="shared" ref="B19:K19" si="10">IF(B17=0,0,B$3*ROUNDUP(B4*B5/B6,0))</f>
        <v>0</v>
      </c>
      <c r="C19" s="10">
        <f t="shared" si="10"/>
        <v>0</v>
      </c>
      <c r="D19" s="10">
        <f t="shared" si="10"/>
        <v>0</v>
      </c>
      <c r="E19" s="10">
        <f t="shared" si="10"/>
        <v>0</v>
      </c>
      <c r="F19" s="10">
        <f t="shared" si="10"/>
        <v>0</v>
      </c>
      <c r="G19" s="10">
        <f t="shared" si="10"/>
        <v>0</v>
      </c>
      <c r="H19" s="10">
        <f t="shared" si="10"/>
        <v>0</v>
      </c>
      <c r="I19" s="10">
        <f t="shared" si="10"/>
        <v>0</v>
      </c>
      <c r="J19" s="10">
        <f t="shared" si="10"/>
        <v>0</v>
      </c>
      <c r="K19" s="10">
        <f t="shared" si="10"/>
        <v>0</v>
      </c>
      <c r="L19" s="10">
        <f t="shared" ref="L19:L26" si="11">SUM(B19:K19)</f>
        <v>0</v>
      </c>
      <c r="M19" s="9" t="s">
        <v>7</v>
      </c>
      <c r="Q19">
        <v>17</v>
      </c>
    </row>
    <row r="20" spans="1:17" x14ac:dyDescent="0.3">
      <c r="A20" s="9" t="s">
        <v>8</v>
      </c>
      <c r="B20" s="10">
        <f>IF(B17=0,0,B$3*ROUNDUP(B4*B5*4.35/B6,0))</f>
        <v>0</v>
      </c>
      <c r="C20" s="10">
        <f t="shared" ref="C20:K20" si="12">IF(C17=0,0,C$3*ROUNDUP(C4*C5*4.35/C6,0))</f>
        <v>0</v>
      </c>
      <c r="D20" s="10">
        <f t="shared" si="12"/>
        <v>0</v>
      </c>
      <c r="E20" s="10">
        <f t="shared" si="12"/>
        <v>0</v>
      </c>
      <c r="F20" s="10">
        <f t="shared" si="12"/>
        <v>0</v>
      </c>
      <c r="G20" s="10">
        <f t="shared" si="12"/>
        <v>0</v>
      </c>
      <c r="H20" s="10">
        <f t="shared" si="12"/>
        <v>0</v>
      </c>
      <c r="I20" s="10">
        <f t="shared" si="12"/>
        <v>0</v>
      </c>
      <c r="J20" s="10">
        <f t="shared" si="12"/>
        <v>0</v>
      </c>
      <c r="K20" s="10">
        <f t="shared" si="12"/>
        <v>0</v>
      </c>
      <c r="L20" s="10">
        <f t="shared" si="11"/>
        <v>0</v>
      </c>
      <c r="M20" s="9" t="s">
        <v>8</v>
      </c>
      <c r="Q20">
        <v>18</v>
      </c>
    </row>
    <row r="21" spans="1:17" x14ac:dyDescent="0.3">
      <c r="A21" s="9" t="s">
        <v>9</v>
      </c>
      <c r="B21" s="10">
        <f>IF(B17=0,0,B$3*ROUNDUP(B4*B5*4.35*3/B6,0))</f>
        <v>0</v>
      </c>
      <c r="C21" s="10">
        <f t="shared" ref="C21:K21" si="13">IF(C17=0,0,C$3*ROUNDUP(C4*C5*4.35*3/C6,0))</f>
        <v>0</v>
      </c>
      <c r="D21" s="10">
        <f t="shared" si="13"/>
        <v>0</v>
      </c>
      <c r="E21" s="10">
        <f t="shared" si="13"/>
        <v>0</v>
      </c>
      <c r="F21" s="10">
        <f t="shared" si="13"/>
        <v>0</v>
      </c>
      <c r="G21" s="10">
        <f t="shared" si="13"/>
        <v>0</v>
      </c>
      <c r="H21" s="10">
        <f t="shared" si="13"/>
        <v>0</v>
      </c>
      <c r="I21" s="10">
        <f t="shared" si="13"/>
        <v>0</v>
      </c>
      <c r="J21" s="10">
        <f t="shared" si="13"/>
        <v>0</v>
      </c>
      <c r="K21" s="10">
        <f t="shared" si="13"/>
        <v>0</v>
      </c>
      <c r="L21" s="10">
        <f t="shared" si="11"/>
        <v>0</v>
      </c>
      <c r="M21" s="9" t="s">
        <v>9</v>
      </c>
      <c r="Q21">
        <v>19</v>
      </c>
    </row>
    <row r="22" spans="1:17" x14ac:dyDescent="0.3">
      <c r="A22" s="8" t="s">
        <v>14</v>
      </c>
      <c r="B22" s="6">
        <f>INICIO!$K$11</f>
        <v>0</v>
      </c>
      <c r="C22" s="6">
        <f>INICIO!$K$12</f>
        <v>0</v>
      </c>
      <c r="D22" s="6">
        <f>INICIO!$K$13</f>
        <v>0</v>
      </c>
      <c r="E22" s="6">
        <f>INICIO!$K$14</f>
        <v>0</v>
      </c>
      <c r="F22" s="6">
        <f>INICIO!$K$15</f>
        <v>0</v>
      </c>
      <c r="G22" s="6">
        <f>INICIO!$K$16</f>
        <v>0</v>
      </c>
      <c r="H22" s="6">
        <f>INICIO!$K$17</f>
        <v>0</v>
      </c>
      <c r="I22" s="6">
        <f>INICIO!$K$18</f>
        <v>0</v>
      </c>
      <c r="J22" s="6">
        <f>INICIO!$K$19</f>
        <v>0</v>
      </c>
      <c r="K22" s="6">
        <f>INICIO!$K$20</f>
        <v>0</v>
      </c>
      <c r="L22" s="5" t="str">
        <f>A22</f>
        <v>MASCARILLAS FFP2</v>
      </c>
      <c r="M22" s="12" t="s">
        <v>10</v>
      </c>
      <c r="Q22">
        <v>20</v>
      </c>
    </row>
    <row r="23" spans="1:17" x14ac:dyDescent="0.3">
      <c r="A23" s="9" t="s">
        <v>0</v>
      </c>
      <c r="B23" s="10">
        <f t="shared" ref="B23:K23" si="14">IF(B22=0,0,B$3*ROUNDUP(B5/B6,0))</f>
        <v>0</v>
      </c>
      <c r="C23" s="10">
        <f t="shared" si="14"/>
        <v>0</v>
      </c>
      <c r="D23" s="10">
        <f t="shared" si="14"/>
        <v>0</v>
      </c>
      <c r="E23" s="10">
        <f t="shared" si="14"/>
        <v>0</v>
      </c>
      <c r="F23" s="10">
        <f t="shared" si="14"/>
        <v>0</v>
      </c>
      <c r="G23" s="10">
        <f t="shared" si="14"/>
        <v>0</v>
      </c>
      <c r="H23" s="10">
        <f t="shared" si="14"/>
        <v>0</v>
      </c>
      <c r="I23" s="10">
        <f t="shared" si="14"/>
        <v>0</v>
      </c>
      <c r="J23" s="10">
        <f t="shared" si="14"/>
        <v>0</v>
      </c>
      <c r="K23" s="10">
        <f t="shared" si="14"/>
        <v>0</v>
      </c>
      <c r="L23" s="10">
        <f t="shared" si="11"/>
        <v>0</v>
      </c>
      <c r="M23" s="9" t="s">
        <v>0</v>
      </c>
      <c r="N23" s="41"/>
      <c r="Q23">
        <v>21</v>
      </c>
    </row>
    <row r="24" spans="1:17" x14ac:dyDescent="0.3">
      <c r="A24" s="9" t="s">
        <v>7</v>
      </c>
      <c r="B24" s="10">
        <f t="shared" ref="B24:K24" si="15">IF(B22=0,0,B$3*ROUNDUP(B4*B5/B6,0))</f>
        <v>0</v>
      </c>
      <c r="C24" s="10">
        <f t="shared" si="15"/>
        <v>0</v>
      </c>
      <c r="D24" s="10">
        <f t="shared" si="15"/>
        <v>0</v>
      </c>
      <c r="E24" s="10">
        <f t="shared" si="15"/>
        <v>0</v>
      </c>
      <c r="F24" s="10">
        <f t="shared" si="15"/>
        <v>0</v>
      </c>
      <c r="G24" s="10">
        <f t="shared" si="15"/>
        <v>0</v>
      </c>
      <c r="H24" s="10">
        <f t="shared" si="15"/>
        <v>0</v>
      </c>
      <c r="I24" s="10">
        <f t="shared" si="15"/>
        <v>0</v>
      </c>
      <c r="J24" s="10">
        <f t="shared" si="15"/>
        <v>0</v>
      </c>
      <c r="K24" s="10">
        <f t="shared" si="15"/>
        <v>0</v>
      </c>
      <c r="L24" s="10">
        <f t="shared" si="11"/>
        <v>0</v>
      </c>
      <c r="M24" s="9" t="s">
        <v>7</v>
      </c>
      <c r="Q24">
        <v>22</v>
      </c>
    </row>
    <row r="25" spans="1:17" x14ac:dyDescent="0.3">
      <c r="A25" s="9" t="s">
        <v>8</v>
      </c>
      <c r="B25" s="10">
        <f>IF(B22=0,0,B$3*ROUNDUP(B4*B5*4.35/B6,0))</f>
        <v>0</v>
      </c>
      <c r="C25" s="10">
        <f t="shared" ref="C25:K25" si="16">IF(C22=0,0,C$3*ROUNDUP(C4*C5*4.35/C6,0))</f>
        <v>0</v>
      </c>
      <c r="D25" s="10">
        <f t="shared" si="16"/>
        <v>0</v>
      </c>
      <c r="E25" s="10">
        <f t="shared" si="16"/>
        <v>0</v>
      </c>
      <c r="F25" s="10">
        <f t="shared" si="16"/>
        <v>0</v>
      </c>
      <c r="G25" s="10">
        <f t="shared" si="16"/>
        <v>0</v>
      </c>
      <c r="H25" s="10">
        <f t="shared" si="16"/>
        <v>0</v>
      </c>
      <c r="I25" s="10">
        <f t="shared" si="16"/>
        <v>0</v>
      </c>
      <c r="J25" s="10">
        <f t="shared" si="16"/>
        <v>0</v>
      </c>
      <c r="K25" s="10">
        <f t="shared" si="16"/>
        <v>0</v>
      </c>
      <c r="L25" s="10">
        <f t="shared" si="11"/>
        <v>0</v>
      </c>
      <c r="M25" s="9" t="s">
        <v>8</v>
      </c>
      <c r="Q25">
        <v>23</v>
      </c>
    </row>
    <row r="26" spans="1:17" x14ac:dyDescent="0.3">
      <c r="A26" s="9" t="s">
        <v>9</v>
      </c>
      <c r="B26" s="10">
        <f>IF(B22=0,0,B$3*ROUNDUP(B4*B5*4.35*3/B6,0))</f>
        <v>0</v>
      </c>
      <c r="C26" s="10">
        <f t="shared" ref="C26:K26" si="17">IF(C22=0,0,C$3*ROUNDUP(C4*C5*4.35*3/C6,0))</f>
        <v>0</v>
      </c>
      <c r="D26" s="10">
        <f t="shared" si="17"/>
        <v>0</v>
      </c>
      <c r="E26" s="10">
        <f t="shared" si="17"/>
        <v>0</v>
      </c>
      <c r="F26" s="10">
        <f t="shared" si="17"/>
        <v>0</v>
      </c>
      <c r="G26" s="10">
        <f t="shared" si="17"/>
        <v>0</v>
      </c>
      <c r="H26" s="10">
        <f t="shared" si="17"/>
        <v>0</v>
      </c>
      <c r="I26" s="10">
        <f t="shared" si="17"/>
        <v>0</v>
      </c>
      <c r="J26" s="10">
        <f t="shared" si="17"/>
        <v>0</v>
      </c>
      <c r="K26" s="10">
        <f t="shared" si="17"/>
        <v>0</v>
      </c>
      <c r="L26" s="10">
        <f t="shared" si="11"/>
        <v>0</v>
      </c>
      <c r="M26" s="9" t="s">
        <v>9</v>
      </c>
      <c r="Q26">
        <v>24</v>
      </c>
    </row>
  </sheetData>
  <sheetProtection password="F8A0" sheet="1" objects="1" scenarios="1"/>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F25EB90631DEF41A66621140DA3A7A6" ma:contentTypeVersion="1" ma:contentTypeDescription="Crear nuevo documento." ma:contentTypeScope="" ma:versionID="50b7109d2430c9fb6e6576b4c4802f1d">
  <xsd:schema xmlns:xsd="http://www.w3.org/2001/XMLSchema" xmlns:xs="http://www.w3.org/2001/XMLSchema" xmlns:p="http://schemas.microsoft.com/office/2006/metadata/properties" targetNamespace="http://schemas.microsoft.com/office/2006/metadata/properties" ma:root="true" ma:fieldsID="4a8a20f4b6d397ba151082572907d6d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7"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9F4B6F-0CF3-4CB3-98F9-8533B9A34B03}"/>
</file>

<file path=customXml/itemProps2.xml><?xml version="1.0" encoding="utf-8"?>
<ds:datastoreItem xmlns:ds="http://schemas.openxmlformats.org/officeDocument/2006/customXml" ds:itemID="{909DA414-C507-4F31-85AE-41662C930BD6}"/>
</file>

<file path=customXml/itemProps3.xml><?xml version="1.0" encoding="utf-8"?>
<ds:datastoreItem xmlns:ds="http://schemas.openxmlformats.org/officeDocument/2006/customXml" ds:itemID="{F2D2F28F-A408-4682-81EE-48C37C24F11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INICIO</vt:lpstr>
      <vt:lpstr>INSTRUCCIONES DE USO</vt:lpstr>
      <vt:lpstr>CÁLCULOS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2015-06-05T18:19:34Z</dcterms:created>
  <dcterms:modified xsi:type="dcterms:W3CDTF">2020-10-08T11:39:00Z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0x010100BF25EB90631DEF41A66621140DA3A7A6</vt:lpwstr>
  </property>
</Properties>
</file>