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C5C" lockStructure="1"/>
  <bookViews>
    <workbookView xWindow="3675" yWindow="135" windowWidth="10275" windowHeight="11700"/>
  </bookViews>
  <sheets>
    <sheet name="Hoja1" sheetId="1" r:id="rId1"/>
    <sheet name="Hoja2" sheetId="2" state="hidden" r:id="rId2"/>
    <sheet name="Hoja3" sheetId="3" state="hidden" r:id="rId3"/>
  </sheets>
  <definedNames>
    <definedName name="Frecuencias_Medias_y_Altas">Hoja1!$F$34</definedName>
  </definedNames>
  <calcPr calcId="145621"/>
</workbook>
</file>

<file path=xl/calcChain.xml><?xml version="1.0" encoding="utf-8"?>
<calcChain xmlns="http://schemas.openxmlformats.org/spreadsheetml/2006/main">
  <c r="I34" i="1" l="1"/>
  <c r="J33" i="1" l="1"/>
  <c r="O30" i="1" l="1"/>
  <c r="E22" i="1" l="1"/>
  <c r="F22" i="1"/>
  <c r="G22" i="1"/>
  <c r="H22" i="1"/>
  <c r="I22" i="1"/>
  <c r="J22" i="1"/>
  <c r="K22" i="1"/>
  <c r="O31" i="1"/>
  <c r="D22" i="1" l="1"/>
  <c r="G28" i="1" l="1"/>
  <c r="H31" i="1"/>
  <c r="I31" i="1" s="1"/>
  <c r="J30" i="1" s="1"/>
  <c r="L20" i="1"/>
  <c r="F24" i="1" s="1"/>
  <c r="H28" i="1" l="1"/>
  <c r="I28" i="1" s="1"/>
  <c r="J27" i="1" s="1"/>
  <c r="L22" i="1" l="1"/>
  <c r="E24" i="1" l="1"/>
  <c r="C24" i="1"/>
</calcChain>
</file>

<file path=xl/sharedStrings.xml><?xml version="1.0" encoding="utf-8"?>
<sst xmlns="http://schemas.openxmlformats.org/spreadsheetml/2006/main" count="63" uniqueCount="55">
  <si>
    <t>Frecuencia central (Hz)</t>
  </si>
  <si>
    <t>H</t>
  </si>
  <si>
    <t>M</t>
  </si>
  <si>
    <t>L</t>
  </si>
  <si>
    <t>PNR</t>
  </si>
  <si>
    <t>MÉTODO DE EVALUACIÓN DEL PROTECTOR AUDITIVO FRENTE A LOS NIVELES DE  PICO</t>
  </si>
  <si>
    <t>PROTECTOR AUDITIVO</t>
  </si>
  <si>
    <t>ÍNDICE DE PROTECCIÓN</t>
  </si>
  <si>
    <t>&gt;80</t>
  </si>
  <si>
    <t>80-75</t>
  </si>
  <si>
    <t>75-70</t>
  </si>
  <si>
    <t>70-65</t>
  </si>
  <si>
    <t>&lt;65</t>
  </si>
  <si>
    <t>&gt; 135</t>
  </si>
  <si>
    <t>&lt; 135</t>
  </si>
  <si>
    <t xml:space="preserve">SNR </t>
  </si>
  <si>
    <t>EVALUACIÓN DE LA ATENUACIÓN ACÚSTICA DEL PROTECTOR AUDITIVO</t>
  </si>
  <si>
    <t>TOTAL</t>
  </si>
  <si>
    <t>PUESTO DE TRABAJO</t>
  </si>
  <si>
    <t>Empresa</t>
  </si>
  <si>
    <t>Centro</t>
  </si>
  <si>
    <t>Puesto</t>
  </si>
  <si>
    <t>Tarea</t>
  </si>
  <si>
    <t>Fecha</t>
  </si>
  <si>
    <t>Fabricante</t>
  </si>
  <si>
    <t>Modelo</t>
  </si>
  <si>
    <t>Ref. informe</t>
  </si>
  <si>
    <t>---------</t>
  </si>
  <si>
    <r>
      <t>L</t>
    </r>
    <r>
      <rPr>
        <b/>
        <vertAlign val="subscript"/>
        <sz val="11"/>
        <color rgb="FFA32638"/>
        <rFont val="Calibri"/>
        <family val="2"/>
        <scheme val="minor"/>
      </rPr>
      <t>Ceq</t>
    </r>
    <r>
      <rPr>
        <b/>
        <sz val="11"/>
        <color rgb="FFA32638"/>
        <rFont val="Calibri"/>
        <family val="2"/>
        <scheme val="minor"/>
      </rPr>
      <t xml:space="preserve"> </t>
    </r>
  </si>
  <si>
    <r>
      <t>L'</t>
    </r>
    <r>
      <rPr>
        <b/>
        <vertAlign val="subscript"/>
        <sz val="11"/>
        <color rgb="FFA32638"/>
        <rFont val="Calibri"/>
        <family val="2"/>
        <scheme val="minor"/>
      </rPr>
      <t>pico</t>
    </r>
  </si>
  <si>
    <r>
      <t>L</t>
    </r>
    <r>
      <rPr>
        <b/>
        <vertAlign val="subscript"/>
        <sz val="11"/>
        <color rgb="FFA32638"/>
        <rFont val="Calibri"/>
        <family val="2"/>
        <scheme val="minor"/>
      </rPr>
      <t>Aeq</t>
    </r>
  </si>
  <si>
    <r>
      <t>L</t>
    </r>
    <r>
      <rPr>
        <b/>
        <vertAlign val="subscript"/>
        <sz val="11"/>
        <color rgb="FFA32638"/>
        <rFont val="Calibri"/>
        <family val="2"/>
        <scheme val="minor"/>
      </rPr>
      <t>Ceq</t>
    </r>
  </si>
  <si>
    <r>
      <t>L'</t>
    </r>
    <r>
      <rPr>
        <b/>
        <vertAlign val="subscript"/>
        <sz val="10"/>
        <color rgb="FFA32638"/>
        <rFont val="Calibri"/>
        <family val="2"/>
        <scheme val="minor"/>
      </rPr>
      <t>Aeq</t>
    </r>
  </si>
  <si>
    <r>
      <t>L'</t>
    </r>
    <r>
      <rPr>
        <b/>
        <vertAlign val="subscript"/>
        <sz val="11"/>
        <color rgb="FFA32638"/>
        <rFont val="Calibri"/>
        <family val="2"/>
        <scheme val="minor"/>
      </rPr>
      <t>Aeq</t>
    </r>
  </si>
  <si>
    <r>
      <t>L</t>
    </r>
    <r>
      <rPr>
        <b/>
        <vertAlign val="subscript"/>
        <sz val="11"/>
        <color rgb="FFA32638"/>
        <rFont val="Calibri"/>
        <family val="2"/>
        <scheme val="minor"/>
      </rPr>
      <t>pico</t>
    </r>
    <r>
      <rPr>
        <b/>
        <sz val="11"/>
        <color rgb="FFA32638"/>
        <rFont val="Calibri"/>
        <family val="2"/>
        <scheme val="minor"/>
      </rPr>
      <t xml:space="preserve"> </t>
    </r>
  </si>
  <si>
    <r>
      <t>* L</t>
    </r>
    <r>
      <rPr>
        <i/>
        <vertAlign val="subscript"/>
        <sz val="9"/>
        <rFont val="Calibri"/>
        <family val="2"/>
        <scheme val="minor"/>
      </rPr>
      <t>Aeq</t>
    </r>
    <r>
      <rPr>
        <i/>
        <sz val="9"/>
        <rFont val="Calibri"/>
        <family val="2"/>
        <scheme val="minor"/>
      </rPr>
      <t>: ruido ambiental  /  ** Atenuación efectiva (dB): eficacia de protección del 84%  /  *** L'</t>
    </r>
    <r>
      <rPr>
        <i/>
        <vertAlign val="subscript"/>
        <sz val="9"/>
        <rFont val="Calibri"/>
        <family val="2"/>
        <scheme val="minor"/>
      </rPr>
      <t>Aeq</t>
    </r>
    <r>
      <rPr>
        <i/>
        <sz val="9"/>
        <rFont val="Calibri"/>
        <family val="2"/>
        <scheme val="minor"/>
      </rPr>
      <t>: Nivel de ruido en el oído</t>
    </r>
  </si>
  <si>
    <r>
      <t xml:space="preserve">MÉTODO DE LAS BANDAS DE OCTAVA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</si>
  <si>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>MÉTODO DE H, M, L</t>
    </r>
    <r>
      <rPr>
        <b/>
        <vertAlign val="superscript"/>
        <sz val="11"/>
        <color theme="0"/>
        <rFont val="Calibri"/>
        <family val="2"/>
        <scheme val="minor"/>
      </rPr>
      <t xml:space="preserve"> (1)</t>
    </r>
  </si>
  <si>
    <r>
      <t>L'</t>
    </r>
    <r>
      <rPr>
        <b/>
        <vertAlign val="subscript"/>
        <sz val="11"/>
        <color rgb="FFA32638"/>
        <rFont val="Calibri"/>
        <family val="2"/>
        <scheme val="minor"/>
      </rPr>
      <t>Aeq</t>
    </r>
    <r>
      <rPr>
        <b/>
        <vertAlign val="superscript"/>
        <sz val="11"/>
        <color rgb="FFA32638"/>
        <rFont val="Calibri"/>
        <family val="2"/>
        <scheme val="minor"/>
      </rPr>
      <t xml:space="preserve"> (1)</t>
    </r>
  </si>
  <si>
    <r>
      <t>Tipo</t>
    </r>
    <r>
      <rPr>
        <b/>
        <vertAlign val="superscript"/>
        <sz val="11"/>
        <color rgb="FFA32638"/>
        <rFont val="Calibri"/>
        <family val="2"/>
        <scheme val="minor"/>
      </rPr>
      <t xml:space="preserve"> (2)</t>
    </r>
  </si>
  <si>
    <t>Nota 1: por factores limitadores que aparecen en la práctica, se reduce la atenuación estimada en 4 dB en los métodos para evaluar la atenuación del protector frente a los niveles de ruido ambiental</t>
  </si>
  <si>
    <t>Nota 2: seleccionar el tipo de frecuencias predominantes que generan los niveles de pico</t>
  </si>
  <si>
    <r>
      <t>L'</t>
    </r>
    <r>
      <rPr>
        <b/>
        <vertAlign val="subscript"/>
        <sz val="11"/>
        <color rgb="FFA32638"/>
        <rFont val="Calibri"/>
        <family val="2"/>
        <scheme val="minor"/>
      </rPr>
      <t>Aeq</t>
    </r>
    <r>
      <rPr>
        <b/>
        <sz val="11"/>
        <color rgb="FFA32638"/>
        <rFont val="Calibri"/>
        <family val="2"/>
        <scheme val="minor"/>
      </rPr>
      <t xml:space="preserve"> dB(A)</t>
    </r>
  </si>
  <si>
    <r>
      <t>L'</t>
    </r>
    <r>
      <rPr>
        <b/>
        <vertAlign val="subscript"/>
        <sz val="11"/>
        <color rgb="FFA32638"/>
        <rFont val="Calibri"/>
        <family val="2"/>
        <scheme val="minor"/>
      </rPr>
      <t>pico</t>
    </r>
    <r>
      <rPr>
        <b/>
        <sz val="11"/>
        <color rgb="FFA32638"/>
        <rFont val="Calibri"/>
        <family val="2"/>
        <scheme val="minor"/>
      </rPr>
      <t xml:space="preserve"> dB(C)</t>
    </r>
  </si>
  <si>
    <t>Rellenar a continuación las celdas amarillas del método que desee usar</t>
  </si>
  <si>
    <t>INSUFICIENTE</t>
  </si>
  <si>
    <t>ACEPTABLE</t>
  </si>
  <si>
    <r>
      <t>L</t>
    </r>
    <r>
      <rPr>
        <b/>
        <vertAlign val="subscript"/>
        <sz val="11"/>
        <color rgb="FFA32638"/>
        <rFont val="Calibri"/>
        <family val="2"/>
        <scheme val="minor"/>
      </rPr>
      <t xml:space="preserve">Aeq </t>
    </r>
    <r>
      <rPr>
        <b/>
        <sz val="11"/>
        <color rgb="FFA32638"/>
        <rFont val="Calibri"/>
        <family val="2"/>
        <scheme val="minor"/>
      </rPr>
      <t>*</t>
    </r>
  </si>
  <si>
    <r>
      <t>L'</t>
    </r>
    <r>
      <rPr>
        <b/>
        <vertAlign val="subscript"/>
        <sz val="11"/>
        <color rgb="FFA32638"/>
        <rFont val="Calibri"/>
        <family val="2"/>
        <scheme val="minor"/>
      </rPr>
      <t xml:space="preserve">Aeq </t>
    </r>
    <r>
      <rPr>
        <b/>
        <sz val="11"/>
        <color rgb="FFA32638"/>
        <rFont val="Calibri"/>
        <family val="2"/>
        <scheme val="minor"/>
      </rPr>
      <t>***</t>
    </r>
  </si>
  <si>
    <t>Aten. efec. (dB) **</t>
  </si>
  <si>
    <r>
      <t>MÉTODO SNR</t>
    </r>
    <r>
      <rPr>
        <b/>
        <vertAlign val="superscript"/>
        <sz val="11"/>
        <color theme="0"/>
        <rFont val="Calibri"/>
        <family val="2"/>
        <scheme val="minor"/>
      </rPr>
      <t xml:space="preserve"> (1)</t>
    </r>
  </si>
  <si>
    <t>SATISTACTORIO</t>
  </si>
  <si>
    <t>EXCESIVO</t>
  </si>
  <si>
    <t>ADECUADO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</si>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</sst>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A32638"/>
      <name val="Calibri"/>
      <family val="2"/>
      <scheme val="minor"/>
    </font>
    <font>
      <b/>
      <sz val="10"/>
      <color rgb="FFA32638"/>
      <name val="Calibri"/>
      <family val="2"/>
      <scheme val="minor"/>
    </font>
    <font>
      <b/>
      <vertAlign val="subscript"/>
      <sz val="11"/>
      <color rgb="FFA32638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9"/>
      <name val="Calibri"/>
      <family val="2"/>
      <scheme val="minor"/>
    </font>
    <font>
      <i/>
      <vertAlign val="subscript"/>
      <sz val="9"/>
      <name val="Calibri"/>
      <family val="2"/>
      <scheme val="minor"/>
    </font>
    <font>
      <b/>
      <vertAlign val="subscript"/>
      <sz val="10"/>
      <color rgb="FFA3263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rgb="FFA32638"/>
      <name val="Calibri"/>
      <family val="2"/>
      <scheme val="minor"/>
    </font>
    <font>
      <b/>
      <sz val="16"/>
      <color rgb="FFA3263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32638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4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0" xfId="4" applyFont="1" applyFill="1" applyBorder="1" applyAlignment="1" applyProtection="1">
      <alignment horizontal="center" vertical="center"/>
      <protection locked="0" hidden="1"/>
    </xf>
    <xf numFmtId="0" fontId="4" fillId="4" borderId="10" xfId="5" applyFont="1" applyFill="1" applyBorder="1" applyAlignment="1" applyProtection="1">
      <alignment horizontal="center" vertical="center"/>
      <protection locked="0" hidden="1"/>
    </xf>
    <xf numFmtId="49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3" borderId="10" xfId="0" applyNumberFormat="1" applyFont="1" applyFill="1" applyBorder="1" applyAlignment="1" applyProtection="1">
      <alignment horizontal="center" vertical="center"/>
      <protection hidden="1"/>
    </xf>
    <xf numFmtId="3" fontId="8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locked="0"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" fontId="0" fillId="4" borderId="1" xfId="0" applyNumberFormat="1" applyFont="1" applyFill="1" applyBorder="1" applyAlignment="1" applyProtection="1">
      <alignment horizontal="center" vertical="center"/>
      <protection locked="0"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164" fontId="19" fillId="0" borderId="1" xfId="0" applyNumberFormat="1" applyFont="1" applyBorder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4" fillId="0" borderId="1" xfId="2" applyFont="1" applyFill="1" applyBorder="1" applyAlignment="1" applyProtection="1">
      <alignment horizontal="left" vertical="center"/>
      <protection hidden="1"/>
    </xf>
    <xf numFmtId="0" fontId="4" fillId="0" borderId="3" xfId="2" applyFont="1" applyFill="1" applyBorder="1" applyAlignment="1" applyProtection="1">
      <alignment horizontal="left" vertical="center"/>
      <protection locked="0" hidden="1"/>
    </xf>
    <xf numFmtId="0" fontId="4" fillId="0" borderId="10" xfId="2" applyFont="1" applyFill="1" applyBorder="1" applyAlignment="1" applyProtection="1">
      <alignment horizontal="left" vertical="center"/>
      <protection locked="0"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12" fillId="0" borderId="3" xfId="0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locked="0"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left" vertical="center" wrapText="1"/>
      <protection hidden="1"/>
    </xf>
    <xf numFmtId="0" fontId="1" fillId="5" borderId="7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/>
      <protection hidden="1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vertical="center"/>
      <protection hidden="1"/>
    </xf>
    <xf numFmtId="0" fontId="6" fillId="5" borderId="10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</cellXfs>
  <cellStyles count="6">
    <cellStyle name="Normal" xfId="0" builtinId="0"/>
    <cellStyle name="Normal 2" xfId="1"/>
    <cellStyle name="Normal 4" xfId="2"/>
    <cellStyle name="Normal 5" xfId="3"/>
    <cellStyle name="Normal 8" xfId="4"/>
    <cellStyle name="Normal 9" xfId="5"/>
  </cellStyles>
  <dxfs count="6"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rgb="FFFF4F4F"/>
        </patternFill>
      </fill>
    </dxf>
    <dxf>
      <font>
        <b/>
        <i val="0"/>
      </font>
      <fill>
        <patternFill>
          <bgColor rgb="FFFF4F4F"/>
        </patternFill>
      </fill>
    </dxf>
    <dxf>
      <font>
        <b/>
        <i val="0"/>
      </font>
      <fill>
        <patternFill>
          <bgColor rgb="FFFFFF4B"/>
        </patternFill>
      </fill>
    </dxf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rgb="FFFF4F4F"/>
        </patternFill>
      </fill>
    </dxf>
  </dxfs>
  <tableStyles count="0" defaultTableStyle="TableStyleMedium9" defaultPivotStyle="PivotStyleLight16"/>
  <colors>
    <mruColors>
      <color rgb="FFA32638"/>
      <color rgb="FFFFFF4B"/>
      <color rgb="FFCCFF99"/>
      <color rgb="FFFF4F4F"/>
      <color rgb="FFFFFF99"/>
      <color rgb="FFDDDDDD"/>
      <color rgb="FF33CC33"/>
      <color rgb="FF990000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44421623925519"/>
          <c:y val="9.4177516317724058E-2"/>
          <c:w val="0.78570118593882599"/>
          <c:h val="0.72170570473121542"/>
        </c:manualLayout>
      </c:layout>
      <c:lineChart>
        <c:grouping val="standard"/>
        <c:varyColors val="0"/>
        <c:ser>
          <c:idx val="0"/>
          <c:order val="0"/>
          <c:tx>
            <c:strRef>
              <c:f>Hoja1!$B$20</c:f>
              <c:strCache>
                <c:ptCount val="1"/>
                <c:pt idx="0">
                  <c:v>LAeq *</c:v>
                </c:pt>
              </c:strCache>
            </c:strRef>
          </c:tx>
          <c:spPr>
            <a:ln>
              <a:solidFill>
                <a:srgbClr val="FFFF00"/>
              </a:solidFill>
            </a:ln>
            <a:effectLst>
              <a:outerShdw blurRad="50800" dist="12700" dir="2700000" algn="tl" rotWithShape="0">
                <a:prstClr val="black">
                  <a:alpha val="35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>
                <a:outerShdw blurRad="50800" dist="12700" dir="2700000" algn="tl" rotWithShape="0">
                  <a:prstClr val="black">
                    <a:alpha val="35000"/>
                  </a:prstClr>
                </a:outerShdw>
              </a:effectLst>
            </c:spPr>
          </c:marker>
          <c:cat>
            <c:numRef>
              <c:f>Hoja1!$D$19:$K$19</c:f>
              <c:numCache>
                <c:formatCode>#,##0</c:formatCod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Hoja1!$D$20:$K$20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1"/>
          <c:order val="1"/>
          <c:tx>
            <c:strRef>
              <c:f>Hoja1!$B$22</c:f>
              <c:strCache>
                <c:ptCount val="1"/>
                <c:pt idx="0">
                  <c:v>L'Aeq ***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5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Hoja1!$D$19:$K$19</c:f>
              <c:numCache>
                <c:formatCode>#,##0</c:formatCod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Hoja1!$D$22:$K$22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21024"/>
      </c:lineChart>
      <c:catAx>
        <c:axId val="915065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91521024"/>
        <c:crossesAt val="50"/>
        <c:auto val="1"/>
        <c:lblAlgn val="ctr"/>
        <c:lblOffset val="100"/>
        <c:noMultiLvlLbl val="0"/>
      </c:catAx>
      <c:valAx>
        <c:axId val="9152102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9150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4221914488203106E-3"/>
          <c:y val="0.21025257725194135"/>
          <c:w val="0.13311557914201635"/>
          <c:h val="0.5369428978082773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57149</xdr:rowOff>
    </xdr:from>
    <xdr:to>
      <xdr:col>3</xdr:col>
      <xdr:colOff>311373</xdr:colOff>
      <xdr:row>1</xdr:row>
      <xdr:rowOff>557549</xdr:rowOff>
    </xdr:to>
    <xdr:pic>
      <xdr:nvPicPr>
        <xdr:cNvPr id="2" name="Picture 4" descr="http://intranet.fremap.es/documenta/logos/graficos_mutua/logof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850" y="57149"/>
          <a:ext cx="1092423" cy="500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24</xdr:row>
      <xdr:rowOff>38103</xdr:rowOff>
    </xdr:from>
    <xdr:to>
      <xdr:col>11</xdr:col>
      <xdr:colOff>533401</xdr:colOff>
      <xdr:row>24</xdr:row>
      <xdr:rowOff>1714501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showGridLines="0" showRowColHeaders="0" tabSelected="1" topLeftCell="A25" zoomScaleNormal="100" workbookViewId="0">
      <selection activeCell="I34" sqref="I34"/>
    </sheetView>
  </sheetViews>
  <sheetFormatPr baseColWidth="10" defaultRowHeight="15" x14ac:dyDescent="0.25"/>
  <cols>
    <col min="1" max="1" width="12.7109375" style="2" customWidth="1"/>
    <col min="2" max="8" width="8.28515625" style="2" customWidth="1"/>
    <col min="9" max="9" width="9.85546875" style="2" customWidth="1"/>
    <col min="10" max="12" width="8.28515625" style="2" customWidth="1"/>
    <col min="13" max="13" width="11.42578125" style="2" customWidth="1"/>
    <col min="14" max="14" width="11.42578125" style="2" hidden="1" customWidth="1"/>
    <col min="15" max="15" width="38.5703125" style="24" hidden="1" customWidth="1"/>
    <col min="16" max="16" width="11.42578125" style="2" hidden="1" customWidth="1"/>
    <col min="17" max="17" width="0" style="2" hidden="1" customWidth="1"/>
    <col min="18" max="16384" width="11.42578125" style="2"/>
  </cols>
  <sheetData>
    <row r="1" spans="2:15" ht="60" customHeight="1" x14ac:dyDescent="0.25"/>
    <row r="2" spans="2:15" ht="50.1" customHeight="1" x14ac:dyDescent="0.25">
      <c r="B2" s="58"/>
      <c r="C2" s="59"/>
      <c r="D2" s="59"/>
      <c r="E2" s="56" t="s">
        <v>16</v>
      </c>
      <c r="F2" s="56"/>
      <c r="G2" s="56"/>
      <c r="H2" s="56"/>
      <c r="I2" s="56"/>
      <c r="J2" s="56"/>
      <c r="K2" s="56"/>
      <c r="L2" s="57"/>
    </row>
    <row r="3" spans="2:15" ht="18.75" customHeight="1" x14ac:dyDescent="0.25">
      <c r="B3" s="49" t="s">
        <v>18</v>
      </c>
      <c r="C3" s="50"/>
      <c r="D3" s="31" t="s">
        <v>19</v>
      </c>
      <c r="E3" s="31"/>
      <c r="F3" s="32"/>
      <c r="G3" s="32"/>
      <c r="H3" s="32"/>
      <c r="I3" s="32"/>
      <c r="J3" s="32"/>
      <c r="K3" s="32"/>
      <c r="L3" s="33"/>
    </row>
    <row r="4" spans="2:15" ht="18.75" customHeight="1" x14ac:dyDescent="0.25">
      <c r="B4" s="51"/>
      <c r="C4" s="52"/>
      <c r="D4" s="31" t="s">
        <v>26</v>
      </c>
      <c r="E4" s="31"/>
      <c r="F4" s="32"/>
      <c r="G4" s="32"/>
      <c r="H4" s="32"/>
      <c r="I4" s="32"/>
      <c r="J4" s="32"/>
      <c r="K4" s="32"/>
      <c r="L4" s="33"/>
      <c r="N4" s="2">
        <v>65</v>
      </c>
    </row>
    <row r="5" spans="2:15" ht="18.75" customHeight="1" x14ac:dyDescent="0.25">
      <c r="B5" s="51"/>
      <c r="C5" s="52"/>
      <c r="D5" s="31" t="s">
        <v>20</v>
      </c>
      <c r="E5" s="31"/>
      <c r="F5" s="32"/>
      <c r="G5" s="32"/>
      <c r="H5" s="32"/>
      <c r="I5" s="32"/>
      <c r="J5" s="32"/>
      <c r="K5" s="32"/>
      <c r="L5" s="33"/>
      <c r="N5" s="2">
        <v>70</v>
      </c>
    </row>
    <row r="6" spans="2:15" ht="18.75" customHeight="1" x14ac:dyDescent="0.25">
      <c r="B6" s="51"/>
      <c r="C6" s="52"/>
      <c r="D6" s="31" t="s">
        <v>21</v>
      </c>
      <c r="E6" s="31"/>
      <c r="F6" s="32"/>
      <c r="G6" s="32"/>
      <c r="H6" s="32"/>
      <c r="I6" s="32"/>
      <c r="J6" s="32"/>
      <c r="K6" s="32"/>
      <c r="L6" s="33"/>
      <c r="N6" s="2">
        <v>75</v>
      </c>
    </row>
    <row r="7" spans="2:15" ht="18.75" customHeight="1" x14ac:dyDescent="0.25">
      <c r="B7" s="51"/>
      <c r="C7" s="52"/>
      <c r="D7" s="31" t="s">
        <v>22</v>
      </c>
      <c r="E7" s="31"/>
      <c r="F7" s="32"/>
      <c r="G7" s="32"/>
      <c r="H7" s="32"/>
      <c r="I7" s="32"/>
      <c r="J7" s="32"/>
      <c r="K7" s="32"/>
      <c r="L7" s="33"/>
    </row>
    <row r="8" spans="2:15" ht="18.75" customHeight="1" x14ac:dyDescent="0.25">
      <c r="B8" s="80"/>
      <c r="C8" s="81"/>
      <c r="D8" s="31" t="s">
        <v>23</v>
      </c>
      <c r="E8" s="31"/>
      <c r="F8" s="32"/>
      <c r="G8" s="32"/>
      <c r="H8" s="32"/>
      <c r="I8" s="32"/>
      <c r="J8" s="32"/>
      <c r="K8" s="32"/>
      <c r="L8" s="33"/>
    </row>
    <row r="9" spans="2:15" ht="18.75" customHeight="1" x14ac:dyDescent="0.25">
      <c r="B9" s="49" t="s">
        <v>6</v>
      </c>
      <c r="C9" s="50"/>
      <c r="D9" s="31" t="s">
        <v>24</v>
      </c>
      <c r="E9" s="31"/>
      <c r="F9" s="32"/>
      <c r="G9" s="32"/>
      <c r="H9" s="32"/>
      <c r="I9" s="32"/>
      <c r="J9" s="32"/>
      <c r="K9" s="32"/>
      <c r="L9" s="33"/>
      <c r="N9" s="2">
        <v>80</v>
      </c>
    </row>
    <row r="10" spans="2:15" ht="18.75" customHeight="1" x14ac:dyDescent="0.25">
      <c r="B10" s="80"/>
      <c r="C10" s="81"/>
      <c r="D10" s="31" t="s">
        <v>25</v>
      </c>
      <c r="E10" s="31"/>
      <c r="F10" s="32"/>
      <c r="G10" s="32"/>
      <c r="H10" s="32"/>
      <c r="I10" s="32"/>
      <c r="J10" s="32"/>
      <c r="K10" s="32"/>
      <c r="L10" s="33"/>
    </row>
    <row r="11" spans="2:15" s="3" customFormat="1" ht="18.75" customHeight="1" x14ac:dyDescent="0.25">
      <c r="B11" s="49" t="s">
        <v>7</v>
      </c>
      <c r="C11" s="50"/>
      <c r="D11" s="43" t="s">
        <v>42</v>
      </c>
      <c r="E11" s="43"/>
      <c r="F11" s="43"/>
      <c r="G11" s="43"/>
      <c r="H11" s="43"/>
      <c r="I11" s="43" t="s">
        <v>43</v>
      </c>
      <c r="J11" s="43"/>
      <c r="K11" s="43"/>
      <c r="L11" s="43"/>
      <c r="O11" s="25"/>
    </row>
    <row r="12" spans="2:15" s="3" customFormat="1" ht="15" customHeight="1" x14ac:dyDescent="0.25">
      <c r="B12" s="51"/>
      <c r="C12" s="52"/>
      <c r="D12" s="78" t="s">
        <v>8</v>
      </c>
      <c r="E12" s="78"/>
      <c r="F12" s="78" t="s">
        <v>45</v>
      </c>
      <c r="G12" s="78"/>
      <c r="H12" s="78"/>
      <c r="I12" s="78" t="s">
        <v>13</v>
      </c>
      <c r="J12" s="78" t="s">
        <v>45</v>
      </c>
      <c r="K12" s="78"/>
      <c r="L12" s="78"/>
      <c r="O12" s="25"/>
    </row>
    <row r="13" spans="2:15" s="3" customFormat="1" ht="15" customHeight="1" x14ac:dyDescent="0.25">
      <c r="B13" s="51"/>
      <c r="C13" s="52"/>
      <c r="D13" s="79" t="s">
        <v>9</v>
      </c>
      <c r="E13" s="79"/>
      <c r="F13" s="79" t="s">
        <v>46</v>
      </c>
      <c r="G13" s="79"/>
      <c r="H13" s="79"/>
      <c r="I13" s="78"/>
      <c r="J13" s="78"/>
      <c r="K13" s="78"/>
      <c r="L13" s="78"/>
      <c r="N13" s="3">
        <v>135</v>
      </c>
      <c r="O13" s="25"/>
    </row>
    <row r="14" spans="2:15" s="3" customFormat="1" ht="15" customHeight="1" x14ac:dyDescent="0.25">
      <c r="B14" s="51"/>
      <c r="C14" s="52"/>
      <c r="D14" s="77" t="s">
        <v>10</v>
      </c>
      <c r="E14" s="77"/>
      <c r="F14" s="77" t="s">
        <v>51</v>
      </c>
      <c r="G14" s="77"/>
      <c r="H14" s="77"/>
      <c r="I14" s="78"/>
      <c r="J14" s="78"/>
      <c r="K14" s="78"/>
      <c r="L14" s="78"/>
      <c r="O14" s="25"/>
    </row>
    <row r="15" spans="2:15" s="3" customFormat="1" ht="15" customHeight="1" x14ac:dyDescent="0.25">
      <c r="B15" s="51"/>
      <c r="C15" s="52"/>
      <c r="D15" s="79" t="s">
        <v>11</v>
      </c>
      <c r="E15" s="79"/>
      <c r="F15" s="79" t="s">
        <v>46</v>
      </c>
      <c r="G15" s="79"/>
      <c r="H15" s="79"/>
      <c r="I15" s="77" t="s">
        <v>14</v>
      </c>
      <c r="J15" s="77" t="s">
        <v>53</v>
      </c>
      <c r="K15" s="77"/>
      <c r="L15" s="77"/>
      <c r="O15" s="25"/>
    </row>
    <row r="16" spans="2:15" s="3" customFormat="1" ht="15" customHeight="1" x14ac:dyDescent="0.25">
      <c r="B16" s="51"/>
      <c r="C16" s="52"/>
      <c r="D16" s="78" t="s">
        <v>12</v>
      </c>
      <c r="E16" s="78"/>
      <c r="F16" s="78" t="s">
        <v>52</v>
      </c>
      <c r="G16" s="78"/>
      <c r="H16" s="78"/>
      <c r="I16" s="77"/>
      <c r="J16" s="77"/>
      <c r="K16" s="77"/>
      <c r="L16" s="77"/>
      <c r="O16" s="25"/>
    </row>
    <row r="17" spans="2:15" s="3" customFormat="1" ht="20.25" customHeight="1" x14ac:dyDescent="0.25">
      <c r="B17" s="53" t="s">
        <v>44</v>
      </c>
      <c r="C17" s="54"/>
      <c r="D17" s="54"/>
      <c r="E17" s="54"/>
      <c r="F17" s="54"/>
      <c r="G17" s="54"/>
      <c r="H17" s="54"/>
      <c r="I17" s="54"/>
      <c r="J17" s="54"/>
      <c r="K17" s="54"/>
      <c r="L17" s="55"/>
      <c r="O17" s="25"/>
    </row>
    <row r="18" spans="2:15" ht="20.25" customHeight="1" x14ac:dyDescent="0.25">
      <c r="B18" s="63" t="s">
        <v>36</v>
      </c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2:15" ht="33.75" customHeight="1" x14ac:dyDescent="0.25">
      <c r="B19" s="66" t="s">
        <v>0</v>
      </c>
      <c r="C19" s="67"/>
      <c r="D19" s="14">
        <v>63</v>
      </c>
      <c r="E19" s="15">
        <v>125</v>
      </c>
      <c r="F19" s="15">
        <v>250</v>
      </c>
      <c r="G19" s="15">
        <v>500</v>
      </c>
      <c r="H19" s="15">
        <v>1000</v>
      </c>
      <c r="I19" s="15">
        <v>2000</v>
      </c>
      <c r="J19" s="15">
        <v>4000</v>
      </c>
      <c r="K19" s="15">
        <v>8000</v>
      </c>
      <c r="L19" s="5" t="s">
        <v>17</v>
      </c>
    </row>
    <row r="20" spans="2:15" ht="18" customHeight="1" x14ac:dyDescent="0.25">
      <c r="B20" s="68" t="s">
        <v>47</v>
      </c>
      <c r="C20" s="68"/>
      <c r="D20" s="7"/>
      <c r="E20" s="7"/>
      <c r="F20" s="7"/>
      <c r="G20" s="7"/>
      <c r="H20" s="7"/>
      <c r="I20" s="7"/>
      <c r="J20" s="7"/>
      <c r="K20" s="7"/>
      <c r="L20" s="6" t="str">
        <f>IF(OR(D20="",E20="",F20="",G20="",H20="",I20="",J20="",K20=""),"",10*LOG(10^(0.1*D20)+10^(0.1*E20)+10^(0.1*F20)+10^(0.1*G20)+10^(0.1*H20)+10^(0.1*I20)+10^(0.1*J20)+10^(0.1*K20)))</f>
        <v/>
      </c>
    </row>
    <row r="21" spans="2:15" ht="18" customHeight="1" x14ac:dyDescent="0.25">
      <c r="B21" s="69" t="s">
        <v>49</v>
      </c>
      <c r="C21" s="69"/>
      <c r="D21" s="8"/>
      <c r="E21" s="8"/>
      <c r="F21" s="8"/>
      <c r="G21" s="8"/>
      <c r="H21" s="8"/>
      <c r="I21" s="8"/>
      <c r="J21" s="8"/>
      <c r="K21" s="8"/>
      <c r="L21" s="9" t="s">
        <v>27</v>
      </c>
    </row>
    <row r="22" spans="2:15" ht="18" customHeight="1" x14ac:dyDescent="0.25">
      <c r="B22" s="73" t="s">
        <v>48</v>
      </c>
      <c r="C22" s="73"/>
      <c r="D22" s="10" t="str">
        <f>IF(OR(D20="",D21=""),"",(D20-D21))</f>
        <v/>
      </c>
      <c r="E22" s="10" t="str">
        <f t="shared" ref="E22:K22" si="0">IF(OR(E20="",E21=""),"",(E20-E21))</f>
        <v/>
      </c>
      <c r="F22" s="10" t="str">
        <f t="shared" si="0"/>
        <v/>
      </c>
      <c r="G22" s="10" t="str">
        <f t="shared" si="0"/>
        <v/>
      </c>
      <c r="H22" s="10" t="str">
        <f t="shared" si="0"/>
        <v/>
      </c>
      <c r="I22" s="10" t="str">
        <f t="shared" si="0"/>
        <v/>
      </c>
      <c r="J22" s="10" t="str">
        <f t="shared" si="0"/>
        <v/>
      </c>
      <c r="K22" s="10" t="str">
        <f t="shared" si="0"/>
        <v/>
      </c>
      <c r="L22" s="11" t="str">
        <f>IF(L20="","",(10*LOG(10^(0.1*D22)+10^(0.1*E22)+10^(0.1*F22)+10^(0.1*G22)+10^(0.1*H22)+10^(0.1*I22)+10^(0.1*J22)+10^(0.1*K22))))</f>
        <v/>
      </c>
    </row>
    <row r="23" spans="2:15" x14ac:dyDescent="0.25">
      <c r="B23" s="34" t="s">
        <v>35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2:15" ht="18" x14ac:dyDescent="0.25">
      <c r="B24" s="22" t="s">
        <v>33</v>
      </c>
      <c r="C24" s="23" t="str">
        <f>L22</f>
        <v/>
      </c>
      <c r="D24" s="12" t="s">
        <v>38</v>
      </c>
      <c r="E24" s="13" t="str">
        <f>IF(L22="","",L22+4)</f>
        <v/>
      </c>
      <c r="F24" s="70" t="str">
        <f>IF(L20="","",IF(L20&gt;80,"INSUFICIENTE",IF(L20&gt;75,"ACEPTABLE",IF(L20&gt;70,"SATISFACTORIO",IF(L20&gt;=65,"ACEPTABLE","EXCESIVO")))))</f>
        <v/>
      </c>
      <c r="G24" s="71"/>
      <c r="H24" s="71"/>
      <c r="I24" s="71"/>
      <c r="J24" s="71"/>
      <c r="K24" s="71"/>
      <c r="L24" s="72"/>
    </row>
    <row r="25" spans="2:15" ht="138.75" customHeight="1" x14ac:dyDescent="0.25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74"/>
    </row>
    <row r="26" spans="2:15" ht="20.25" customHeight="1" x14ac:dyDescent="0.25">
      <c r="B26" s="63" t="s">
        <v>37</v>
      </c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2:15" ht="18.75" customHeight="1" x14ac:dyDescent="0.25">
      <c r="B27" s="19" t="s">
        <v>1</v>
      </c>
      <c r="C27" s="19" t="s">
        <v>2</v>
      </c>
      <c r="D27" s="19" t="s">
        <v>3</v>
      </c>
      <c r="E27" s="19" t="s">
        <v>30</v>
      </c>
      <c r="F27" s="19" t="s">
        <v>31</v>
      </c>
      <c r="G27" s="19" t="s">
        <v>4</v>
      </c>
      <c r="H27" s="20" t="s">
        <v>32</v>
      </c>
      <c r="I27" s="19" t="s">
        <v>38</v>
      </c>
      <c r="J27" s="37" t="str">
        <f>IF(I28="","",IF(I28&gt;80,"INSUFICIENTE",IF(I28&gt;75,"ACEPTABLE",IF(I28&gt;70,"SATISFACTORIO",IF(I28&gt;=65,"ACEPTABLE","EXCESIVO (sobreprotección)")))))</f>
        <v/>
      </c>
      <c r="K27" s="38"/>
      <c r="L27" s="39"/>
    </row>
    <row r="28" spans="2:15" ht="18.75" customHeight="1" x14ac:dyDescent="0.25">
      <c r="B28" s="16"/>
      <c r="C28" s="16"/>
      <c r="D28" s="16"/>
      <c r="E28" s="16"/>
      <c r="F28" s="16"/>
      <c r="G28" s="6" t="str">
        <f>IF(OR(B28="",C28="",D28="",E28="",F28=""),"",O31)</f>
        <v/>
      </c>
      <c r="H28" s="17" t="str">
        <f>IF(OR(B28="",C28="",D28="",E28="",F28=""),"",E28-G28)</f>
        <v/>
      </c>
      <c r="I28" s="18" t="str">
        <f>IF(H28="","",H28+4)</f>
        <v/>
      </c>
      <c r="J28" s="40"/>
      <c r="K28" s="41"/>
      <c r="L28" s="42"/>
      <c r="M28" s="1"/>
      <c r="N28" s="1"/>
    </row>
    <row r="29" spans="2:15" ht="20.25" customHeight="1" x14ac:dyDescent="0.25">
      <c r="B29" s="48" t="s">
        <v>50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"/>
      <c r="N29" s="4"/>
    </row>
    <row r="30" spans="2:15" ht="18.75" customHeight="1" x14ac:dyDescent="0.25">
      <c r="B30" s="43" t="s">
        <v>15</v>
      </c>
      <c r="C30" s="43"/>
      <c r="D30" s="43"/>
      <c r="E30" s="43" t="s">
        <v>28</v>
      </c>
      <c r="F30" s="43"/>
      <c r="G30" s="43"/>
      <c r="H30" s="20" t="s">
        <v>32</v>
      </c>
      <c r="I30" s="19" t="s">
        <v>38</v>
      </c>
      <c r="J30" s="37" t="str">
        <f>IF(I31="","",IF(I31&gt;80,"INSUFICIENTE",IF(I31&gt;75,"ACEPTABLE",IF(I31&gt;70,"SATISFACTORIO",IF(I31&gt;65,"ACEPTABLE","EXCESIVO (sobreprotección)")))))</f>
        <v/>
      </c>
      <c r="K30" s="38"/>
      <c r="L30" s="39"/>
      <c r="O30" s="24">
        <f>IF(F34="","",IF(F34=O33,(D34-5),IF(F34=O34,(C34-5),B34)))</f>
        <v>0</v>
      </c>
    </row>
    <row r="31" spans="2:15" ht="18.75" customHeight="1" x14ac:dyDescent="0.25">
      <c r="B31" s="46"/>
      <c r="C31" s="46"/>
      <c r="D31" s="46"/>
      <c r="E31" s="46"/>
      <c r="F31" s="46"/>
      <c r="G31" s="46"/>
      <c r="H31" s="17" t="str">
        <f>IF(OR(B31="",E31=""),"",E31-B31)</f>
        <v/>
      </c>
      <c r="I31" s="18" t="str">
        <f>IF(H31="","",H31+4)</f>
        <v/>
      </c>
      <c r="J31" s="40"/>
      <c r="K31" s="41"/>
      <c r="L31" s="42"/>
      <c r="O31" s="26">
        <f>IF(F28-E28&gt;2,$C$28-(($C$28-$D$28)*(F28-E28-2))/8,$C$28-(($B$28-$C$28)*(F28-E28-2))/4)</f>
        <v>0</v>
      </c>
    </row>
    <row r="32" spans="2:15" ht="20.25" customHeight="1" x14ac:dyDescent="0.25">
      <c r="B32" s="47" t="s">
        <v>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O32" s="27"/>
    </row>
    <row r="33" spans="2:15" ht="18.75" customHeight="1" x14ac:dyDescent="0.25">
      <c r="B33" s="19" t="s">
        <v>1</v>
      </c>
      <c r="C33" s="19" t="s">
        <v>2</v>
      </c>
      <c r="D33" s="19" t="s">
        <v>3</v>
      </c>
      <c r="E33" s="19" t="s">
        <v>34</v>
      </c>
      <c r="F33" s="43" t="s">
        <v>39</v>
      </c>
      <c r="G33" s="43"/>
      <c r="H33" s="43"/>
      <c r="I33" s="19" t="s">
        <v>29</v>
      </c>
      <c r="J33" s="45" t="str">
        <f>IF(I34="","",IF(I34&gt;N13,"INSUFICIENTE","ADECUADO"))</f>
        <v/>
      </c>
      <c r="K33" s="45"/>
      <c r="L33" s="45"/>
      <c r="O33" s="28"/>
    </row>
    <row r="34" spans="2:15" s="3" customFormat="1" ht="18.75" customHeight="1" x14ac:dyDescent="0.25">
      <c r="B34" s="16"/>
      <c r="C34" s="16"/>
      <c r="D34" s="16"/>
      <c r="E34" s="21"/>
      <c r="F34" s="44" t="s">
        <v>54</v>
      </c>
      <c r="G34" s="44"/>
      <c r="H34" s="44"/>
      <c r="I34" s="6" t="str">
        <f>IF(E34="","",(IF(Frecuencias_Medias_y_Altas="Frecuencias Bajas",E34-(D34-5),IF(Frecuencias_Medias_y_Altas="Frecuencias Medias y Altas",E34-(C34-5),IF(Frecuencias_Medias_y_Altas="Frecuencias Altas",E34-B34,"-")))))</f>
        <v/>
      </c>
      <c r="J34" s="45"/>
      <c r="K34" s="45"/>
      <c r="L34" s="45"/>
      <c r="O34" s="29"/>
    </row>
    <row r="35" spans="2:15" ht="27" customHeight="1" x14ac:dyDescent="0.25">
      <c r="B35" s="60" t="s">
        <v>40</v>
      </c>
      <c r="C35" s="61"/>
      <c r="D35" s="61"/>
      <c r="E35" s="61"/>
      <c r="F35" s="61"/>
      <c r="G35" s="61"/>
      <c r="H35" s="61"/>
      <c r="I35" s="61"/>
      <c r="J35" s="61"/>
      <c r="K35" s="61"/>
      <c r="L35" s="62"/>
    </row>
    <row r="36" spans="2:15" ht="16.5" customHeight="1" x14ac:dyDescent="0.25">
      <c r="B36" s="34" t="s">
        <v>41</v>
      </c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2:15" ht="17.2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O37" s="30"/>
    </row>
    <row r="38" spans="2:15" ht="17.2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5" ht="17.25" customHeight="1" x14ac:dyDescent="0.25">
      <c r="D39" s="1"/>
      <c r="E39" s="1"/>
      <c r="F39" s="1"/>
      <c r="G39" s="1"/>
      <c r="H39" s="1"/>
      <c r="I39" s="1"/>
      <c r="J39" s="1"/>
      <c r="K39" s="1"/>
      <c r="L39" s="1"/>
    </row>
    <row r="40" spans="2:15" ht="17.25" customHeight="1" x14ac:dyDescent="0.25">
      <c r="D40" s="1"/>
      <c r="E40" s="1"/>
      <c r="F40" s="1"/>
      <c r="G40" s="1"/>
      <c r="H40" s="1"/>
      <c r="I40" s="1"/>
      <c r="J40" s="1"/>
      <c r="K40" s="1"/>
      <c r="L40" s="1"/>
    </row>
    <row r="41" spans="2:15" ht="13.5" customHeight="1" x14ac:dyDescent="0.25"/>
    <row r="42" spans="2:15" ht="13.5" customHeight="1" x14ac:dyDescent="0.25"/>
    <row r="43" spans="2:15" ht="13.5" customHeight="1" x14ac:dyDescent="0.25"/>
    <row r="44" spans="2:15" ht="13.5" customHeight="1" x14ac:dyDescent="0.25"/>
    <row r="45" spans="2:15" ht="13.5" customHeight="1" x14ac:dyDescent="0.25"/>
    <row r="46" spans="2:15" ht="13.5" customHeight="1" x14ac:dyDescent="0.25"/>
    <row r="47" spans="2:15" ht="13.5" customHeight="1" x14ac:dyDescent="0.25"/>
    <row r="48" spans="2:15" ht="13.5" customHeight="1" x14ac:dyDescent="0.25"/>
    <row r="49" ht="13.5" customHeight="1" x14ac:dyDescent="0.25"/>
    <row r="50" ht="13.5" customHeight="1" x14ac:dyDescent="0.25"/>
    <row r="51" ht="13.5" customHeight="1" x14ac:dyDescent="0.25"/>
  </sheetData>
  <sheetProtection password="FC5C" sheet="1" objects="1" scenarios="1"/>
  <mergeCells count="60">
    <mergeCell ref="B9:C10"/>
    <mergeCell ref="B3:C8"/>
    <mergeCell ref="B23:L23"/>
    <mergeCell ref="D8:E8"/>
    <mergeCell ref="F4:L4"/>
    <mergeCell ref="F5:L5"/>
    <mergeCell ref="F6:L6"/>
    <mergeCell ref="F7:L7"/>
    <mergeCell ref="F8:L8"/>
    <mergeCell ref="D15:E15"/>
    <mergeCell ref="I15:I16"/>
    <mergeCell ref="F16:H16"/>
    <mergeCell ref="F15:H15"/>
    <mergeCell ref="D9:E9"/>
    <mergeCell ref="D12:E12"/>
    <mergeCell ref="D13:E13"/>
    <mergeCell ref="D14:E14"/>
    <mergeCell ref="D16:E16"/>
    <mergeCell ref="D10:E10"/>
    <mergeCell ref="F9:L9"/>
    <mergeCell ref="F10:L10"/>
    <mergeCell ref="J12:L14"/>
    <mergeCell ref="I11:L11"/>
    <mergeCell ref="D11:H11"/>
    <mergeCell ref="F12:H12"/>
    <mergeCell ref="F14:H14"/>
    <mergeCell ref="F13:H13"/>
    <mergeCell ref="I12:I14"/>
    <mergeCell ref="J15:L16"/>
    <mergeCell ref="B35:L35"/>
    <mergeCell ref="B18:L18"/>
    <mergeCell ref="B19:C19"/>
    <mergeCell ref="B20:C20"/>
    <mergeCell ref="B21:C21"/>
    <mergeCell ref="F24:L24"/>
    <mergeCell ref="B22:C22"/>
    <mergeCell ref="B25:L25"/>
    <mergeCell ref="B26:L26"/>
    <mergeCell ref="E2:L2"/>
    <mergeCell ref="D3:E3"/>
    <mergeCell ref="D4:E4"/>
    <mergeCell ref="D5:E5"/>
    <mergeCell ref="D6:E6"/>
    <mergeCell ref="B2:D2"/>
    <mergeCell ref="D7:E7"/>
    <mergeCell ref="F3:L3"/>
    <mergeCell ref="B36:L36"/>
    <mergeCell ref="J27:L28"/>
    <mergeCell ref="F33:H33"/>
    <mergeCell ref="F34:H34"/>
    <mergeCell ref="J33:L34"/>
    <mergeCell ref="J30:L31"/>
    <mergeCell ref="B30:D30"/>
    <mergeCell ref="B31:D31"/>
    <mergeCell ref="E30:G30"/>
    <mergeCell ref="E31:G31"/>
    <mergeCell ref="B32:L32"/>
    <mergeCell ref="B29:L29"/>
    <mergeCell ref="B11:C16"/>
    <mergeCell ref="B17:L17"/>
  </mergeCells>
  <conditionalFormatting sqref="J30 J27 F24">
    <cfRule type="cellIs" dxfId="5" priority="20" operator="equal">
      <formula>"EXCESIVO (sobreprotección)"</formula>
    </cfRule>
    <cfRule type="cellIs" dxfId="4" priority="21" operator="equal">
      <formula>"SATISFACTORIO"</formula>
    </cfRule>
    <cfRule type="cellIs" dxfId="3" priority="22" operator="equal">
      <formula>"ACEPTABLE"</formula>
    </cfRule>
    <cfRule type="cellIs" dxfId="2" priority="23" operator="equal">
      <formula>"INSUFICIENTE"</formula>
    </cfRule>
  </conditionalFormatting>
  <conditionalFormatting sqref="J33">
    <cfRule type="cellIs" dxfId="1" priority="5" operator="equal">
      <formula>"INSUFICIENTE"</formula>
    </cfRule>
    <cfRule type="cellIs" dxfId="0" priority="7" operator="equal">
      <formula>"ADECUADO"</formula>
    </cfRule>
  </conditionalFormatting>
  <dataValidations count="1">
    <dataValidation type="list" allowBlank="1" showInputMessage="1" showErrorMessage="1" sqref="F34:H34">
      <formula1>"-,Frecuencias Bajas,FrecuencIas Medias y Altas,Frecuencias Altas"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25EB90631DEF41A66621140DA3A7A6" ma:contentTypeVersion="1" ma:contentTypeDescription="Crear nuevo documento." ma:contentTypeScope="" ma:versionID="50b7109d2430c9fb6e6576b4c4802f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8a20f4b6d397ba151082572907d6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387E4-BD74-4F7A-A303-E945CCC8EC1E}"/>
</file>

<file path=customXml/itemProps2.xml><?xml version="1.0" encoding="utf-8"?>
<ds:datastoreItem xmlns:ds="http://schemas.openxmlformats.org/officeDocument/2006/customXml" ds:itemID="{206FDB9B-D02C-409D-89B1-6CB085482166}"/>
</file>

<file path=customXml/itemProps3.xml><?xml version="1.0" encoding="utf-8"?>
<ds:datastoreItem xmlns:ds="http://schemas.openxmlformats.org/officeDocument/2006/customXml" ds:itemID="{876A7449-AA9D-48F5-A4B0-13C6F98B9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Frecuencias_Medias_y_Altas</vt:lpstr>
    </vt:vector>
  </TitlesOfParts>
  <Company>FREMAP, Mutua de A.T. 061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robertmu</dc:creator>
  <cp:lastModifiedBy>robertmu</cp:lastModifiedBy>
  <cp:lastPrinted>2015-02-13T09:29:14Z</cp:lastPrinted>
  <dcterms:created xsi:type="dcterms:W3CDTF">2013-03-04T08:01:46Z</dcterms:created>
  <dcterms:modified xsi:type="dcterms:W3CDTF">2015-02-13T11:07:23Z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0x010100BF25EB90631DEF41A66621140DA3A7A6</vt:lpwstr>
  </property>
</Properties>
</file>