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170" yWindow="165" windowWidth="9930" windowHeight="11865"/>
  </bookViews>
  <sheets>
    <sheet name="Hoja1" sheetId="1" r:id="rId1"/>
    <sheet name="REFERENCIAS" sheetId="3" state="hidden" r:id="rId2"/>
    <sheet name="MEDIDAS PREVENTIVAS" sheetId="5" state="hidden" r:id="rId3"/>
  </sheets>
  <definedNames>
    <definedName name="_xlnm.Print_Area" localSheetId="0">Hoja1!$B$2:$H$48</definedName>
  </definedNames>
  <calcPr calcId="145621"/>
</workbook>
</file>

<file path=xl/calcChain.xml><?xml version="1.0" encoding="utf-8"?>
<calcChain xmlns="http://schemas.openxmlformats.org/spreadsheetml/2006/main">
  <c r="F25" i="1" l="1"/>
  <c r="F26" i="1"/>
  <c r="F27" i="1"/>
  <c r="F28" i="1"/>
  <c r="F29" i="1"/>
  <c r="F15" i="1"/>
  <c r="F16" i="1"/>
  <c r="G26" i="1"/>
  <c r="G27" i="1"/>
  <c r="G28" i="1"/>
  <c r="G29" i="1"/>
  <c r="G25" i="1"/>
  <c r="H26" i="1"/>
  <c r="H27" i="1"/>
  <c r="H28" i="1"/>
  <c r="H29" i="1"/>
  <c r="H25" i="1"/>
  <c r="E34" i="1" l="1"/>
  <c r="E35" i="1"/>
  <c r="E36" i="1"/>
  <c r="E37" i="1"/>
  <c r="E33" i="1"/>
  <c r="B26" i="1" l="1"/>
  <c r="B27" i="1"/>
  <c r="B28" i="1"/>
  <c r="B29" i="1"/>
  <c r="B25" i="1"/>
  <c r="C18" i="1"/>
  <c r="C43" i="1" l="1"/>
  <c r="C44" i="1"/>
  <c r="C42" i="1"/>
  <c r="E42" i="1" l="1"/>
  <c r="E44" i="1" s="1"/>
  <c r="F42" i="1" s="1"/>
  <c r="I29" i="1"/>
  <c r="I25" i="1" l="1"/>
  <c r="F13" i="1"/>
  <c r="F14" i="1"/>
  <c r="F12" i="1"/>
  <c r="I16" i="1" l="1"/>
  <c r="I15" i="1"/>
  <c r="I14" i="1"/>
  <c r="I13" i="1"/>
  <c r="I12" i="1"/>
  <c r="I26" i="1"/>
  <c r="I27" i="1"/>
  <c r="I28" i="1"/>
  <c r="C30" i="1" l="1"/>
  <c r="C17" i="1"/>
  <c r="I37" i="1"/>
  <c r="I36" i="1"/>
  <c r="I35" i="1"/>
  <c r="I34" i="1"/>
  <c r="F34" i="1" s="1"/>
  <c r="I33" i="1"/>
  <c r="B48" i="1" l="1"/>
  <c r="D17" i="1"/>
  <c r="B47" i="1" s="1"/>
  <c r="B20" i="1"/>
  <c r="F33" i="1"/>
  <c r="G33" i="1"/>
  <c r="H33" i="1" s="1"/>
  <c r="B49" i="1"/>
  <c r="G34" i="1"/>
  <c r="H34" i="1" s="1"/>
  <c r="G35" i="1"/>
  <c r="H35" i="1" s="1"/>
  <c r="F35" i="1"/>
  <c r="F37" i="1" l="1"/>
  <c r="G37" i="1"/>
  <c r="H37" i="1" s="1"/>
  <c r="G36" i="1"/>
  <c r="H36" i="1" s="1"/>
  <c r="F36" i="1"/>
</calcChain>
</file>

<file path=xl/sharedStrings.xml><?xml version="1.0" encoding="utf-8"?>
<sst xmlns="http://schemas.openxmlformats.org/spreadsheetml/2006/main" count="100" uniqueCount="86">
  <si>
    <t>H (dB)</t>
  </si>
  <si>
    <t>M (dB)</t>
  </si>
  <si>
    <t>L (dB)</t>
  </si>
  <si>
    <t>Tipo</t>
  </si>
  <si>
    <t>Valores Inferiores de exposición</t>
  </si>
  <si>
    <t>Valores Límite de exposición</t>
  </si>
  <si>
    <t>SUPERA LOS VALORES INFERIORES DE EXPOSICIÓN QUE DAN LUGAR A UNA ACCIÓN</t>
  </si>
  <si>
    <t>SOBREPASA LOS VALORES SUPERIORES DE EXPOSICIÓN QUE DAN LUGAR A UNA ACCIÓN</t>
  </si>
  <si>
    <t>Promedio energético</t>
  </si>
  <si>
    <t>Frase</t>
  </si>
  <si>
    <r>
      <t>Si los valores L</t>
    </r>
    <r>
      <rPr>
        <vertAlign val="subscript"/>
        <sz val="12"/>
        <color theme="1"/>
        <rFont val="Arial"/>
        <family val="2"/>
      </rPr>
      <t xml:space="preserve">Aeq,d  </t>
    </r>
    <r>
      <rPr>
        <sz val="12"/>
        <color theme="1"/>
        <rFont val="Arial"/>
        <family val="2"/>
      </rPr>
      <t>es &gt;</t>
    </r>
    <r>
      <rPr>
        <vertAlign val="subscript"/>
        <sz val="12"/>
        <color theme="1"/>
        <rFont val="Arial"/>
        <family val="2"/>
      </rPr>
      <t xml:space="preserve"> </t>
    </r>
    <r>
      <rPr>
        <sz val="12"/>
        <color theme="1"/>
        <rFont val="Arial"/>
        <family val="2"/>
      </rPr>
      <t>80 db(A) y/o L</t>
    </r>
    <r>
      <rPr>
        <vertAlign val="subscript"/>
        <sz val="12"/>
        <color theme="1"/>
        <rFont val="Arial"/>
        <family val="2"/>
      </rPr>
      <t>pico</t>
    </r>
    <r>
      <rPr>
        <sz val="12"/>
        <color theme="1"/>
        <rFont val="Arial"/>
        <family val="2"/>
      </rPr>
      <t xml:space="preserve"> es &gt; 135 dB(C)</t>
    </r>
  </si>
  <si>
    <r>
      <t>Si los valores L</t>
    </r>
    <r>
      <rPr>
        <vertAlign val="subscript"/>
        <sz val="12"/>
        <color theme="1"/>
        <rFont val="Arial"/>
        <family val="2"/>
      </rPr>
      <t xml:space="preserve">Aeq,d  </t>
    </r>
    <r>
      <rPr>
        <sz val="12"/>
        <color theme="1"/>
        <rFont val="Arial"/>
        <family val="2"/>
      </rPr>
      <t>es &gt;</t>
    </r>
    <r>
      <rPr>
        <vertAlign val="subscript"/>
        <sz val="12"/>
        <color theme="1"/>
        <rFont val="Arial"/>
        <family val="2"/>
      </rPr>
      <t xml:space="preserve"> </t>
    </r>
    <r>
      <rPr>
        <sz val="12"/>
        <color theme="1"/>
        <rFont val="Arial"/>
        <family val="2"/>
      </rPr>
      <t>85 dB(A) y/o L</t>
    </r>
    <r>
      <rPr>
        <vertAlign val="subscript"/>
        <sz val="12"/>
        <color theme="1"/>
        <rFont val="Arial"/>
        <family val="2"/>
      </rPr>
      <t>pico</t>
    </r>
    <r>
      <rPr>
        <sz val="12"/>
        <color theme="1"/>
        <rFont val="Arial"/>
        <family val="2"/>
      </rPr>
      <t xml:space="preserve"> es &gt; 137 dB(C)</t>
    </r>
  </si>
  <si>
    <t>Si los valores LAeq,d  es &gt; 87 dB(A) y/o Lpico es &gt; 140 dB©</t>
  </si>
  <si>
    <t>MEDIDAS PREVENTIVAS</t>
  </si>
  <si>
    <t>Valores Superiores de exposición</t>
  </si>
  <si>
    <t>LAeq,d&gt;80 y Lpico&gt;135</t>
  </si>
  <si>
    <t>LAeq,d&gt;80</t>
  </si>
  <si>
    <t>Lpico&gt;135</t>
  </si>
  <si>
    <t>TAREAS:</t>
  </si>
  <si>
    <t>PNR</t>
  </si>
  <si>
    <t>Ruido pico dB(C)</t>
  </si>
  <si>
    <t>Valor de  la atenuación del protector en las  frecuencias altas</t>
  </si>
  <si>
    <t>Valor de  la atenuación del protector en las frecuencias medias</t>
  </si>
  <si>
    <t xml:space="preserve">Valor de la atenuación del protector en las frecuencias bajas </t>
  </si>
  <si>
    <t>SUPERACIÓN DE LOS VALORES LÍMITE DE EXPOSICIÓN (HA DE TENERSE EN CUENTA LA ATENUACIÓN DEL PROTECTOR)</t>
  </si>
  <si>
    <t>Lpico &gt; 135 dB(C)</t>
  </si>
  <si>
    <t>LAeq,d &gt; 80 dB(A)</t>
  </si>
  <si>
    <t>LAeq,d &gt; 85 dB(A)</t>
  </si>
  <si>
    <t>Lpico &gt; 137 dB(C)</t>
  </si>
  <si>
    <t>LAeq,d &gt; 87 dB(A)</t>
  </si>
  <si>
    <t>Lpico &gt; 140 dB(C)</t>
  </si>
  <si>
    <t>EVALUACIÓN DE LA EXPOSICIÓN AL RUIDO Y DE LA ATENUACIÓN DEL PROTECTOR AUDITIVO</t>
  </si>
  <si>
    <t>EVALUACIÓN DE LA ATENUACIÓN DEL PROTECTOR AUDITIVO FRENTE A NIVELES DE PICO</t>
  </si>
  <si>
    <t>EVALUACIÓN DE LA ATENUACIÓN DEL PROTECTOR AUDITIVO - MÉTODO H, M, L</t>
  </si>
  <si>
    <t>Continúe con el Paso 4 para conocer si el protector auditivo seleccionado es el adecuado para los ruidos pico</t>
  </si>
  <si>
    <t xml:space="preserve">Continúe con los Pasos 2 y 3 para conocer si el protector auditivo seleccionado es el adecuado para los niveles de ruido ambiental </t>
  </si>
  <si>
    <t>Continúe con los Pasos 2, 3 y 4 para conocer si el protector auditivo seleccionado es el adecuado tanto para los niveles de ruido ambiental como los ruidos pico</t>
  </si>
  <si>
    <t>Continúe con los pasos 2, 3 y 4 para conocer si el protector auditivo seleccionado es el adecuado tanto para los niveles de ruido ambiental como para los niveles de pico</t>
  </si>
  <si>
    <t xml:space="preserve">Continúe con los pasos 2 y 3 para conocer si el protector auditivo seleccionado es el adecuado para los niveles de ruido ambiental </t>
  </si>
  <si>
    <t>Continúe con el paso 4 para conocer si el protector auditivo seleccionado es el adecuado para los niveles de pico</t>
  </si>
  <si>
    <r>
      <t>L</t>
    </r>
    <r>
      <rPr>
        <b/>
        <vertAlign val="subscript"/>
        <sz val="10"/>
        <color rgb="FFA32638"/>
        <rFont val="Calibri"/>
        <family val="2"/>
        <scheme val="minor"/>
      </rPr>
      <t>Aeq,T</t>
    </r>
  </si>
  <si>
    <t>Tareas</t>
  </si>
  <si>
    <t>1ª medición</t>
  </si>
  <si>
    <t>2ª medición</t>
  </si>
  <si>
    <t>3ª medición</t>
  </si>
  <si>
    <t>*Comparación de los niveles de ruido ambiental y/o de pico con los valores límite de exposición y los valores de exposición que dan lugar a una acción. No se ha tenido en cuenta la incertidumbre en los resultados de la medición ni la posibilidad de hacer uso del criterio semanal.</t>
  </si>
  <si>
    <r>
      <t>Supera el valor inferior de exposición que da lugar a una acción (L</t>
    </r>
    <r>
      <rPr>
        <vertAlign val="subscript"/>
        <sz val="11"/>
        <color theme="1"/>
        <rFont val="Calibri"/>
        <family val="2"/>
      </rPr>
      <t xml:space="preserve">Aeq,d </t>
    </r>
    <r>
      <rPr>
        <sz val="11"/>
        <color theme="1"/>
        <rFont val="Calibri"/>
        <family val="2"/>
      </rPr>
      <t>&gt; 80 dB(A))*</t>
    </r>
  </si>
  <si>
    <r>
      <t>Supera el valor inferior de exposición que da lugar a una acción (L</t>
    </r>
    <r>
      <rPr>
        <vertAlign val="subscript"/>
        <sz val="11"/>
        <color theme="1"/>
        <rFont val="Calibri"/>
        <family val="2"/>
      </rPr>
      <t>pico</t>
    </r>
    <r>
      <rPr>
        <sz val="11"/>
        <color theme="1"/>
        <rFont val="Calibri"/>
        <family val="2"/>
      </rPr>
      <t xml:space="preserve"> &gt; 135 dB(C))*</t>
    </r>
  </si>
  <si>
    <r>
      <t>Sobrepasa el valor superior de exposición que da lugar a una acción (L</t>
    </r>
    <r>
      <rPr>
        <vertAlign val="subscript"/>
        <sz val="11"/>
        <color theme="1"/>
        <rFont val="Calibri"/>
        <family val="2"/>
      </rPr>
      <t xml:space="preserve">Aeq,d </t>
    </r>
    <r>
      <rPr>
        <sz val="11"/>
        <color theme="1"/>
        <rFont val="Calibri"/>
        <family val="2"/>
      </rPr>
      <t>&gt; 85 dB(A))*</t>
    </r>
  </si>
  <si>
    <r>
      <t>Sobrepasa el valor superior de exposición que da lugar a una acción (L</t>
    </r>
    <r>
      <rPr>
        <vertAlign val="subscript"/>
        <sz val="11"/>
        <color theme="1"/>
        <rFont val="Calibri"/>
        <family val="2"/>
      </rPr>
      <t>pico</t>
    </r>
    <r>
      <rPr>
        <sz val="11"/>
        <color theme="1"/>
        <rFont val="Calibri"/>
        <family val="2"/>
      </rPr>
      <t xml:space="preserve"> &gt; 137 dB(C))*</t>
    </r>
  </si>
  <si>
    <r>
      <t>Sobrepasa el valor superior de exposición que da lugar a una acción. Para conocer si se  supera el valor límite de exposición (L</t>
    </r>
    <r>
      <rPr>
        <vertAlign val="subscript"/>
        <sz val="11"/>
        <color theme="1"/>
        <rFont val="Calibri"/>
        <family val="2"/>
      </rPr>
      <t xml:space="preserve">Aeq,d </t>
    </r>
    <r>
      <rPr>
        <sz val="11"/>
        <color theme="1"/>
        <rFont val="Calibri"/>
        <family val="2"/>
      </rPr>
      <t>&gt; 87 dB(A)) ha de tenerse en cuenta la atenuación que proporciona el protector auditivo*</t>
    </r>
  </si>
  <si>
    <r>
      <t>Sobrepasa el valor superior de exposición que da lugar a una acción. Para conocer si se supera el valor límite de exposición (L</t>
    </r>
    <r>
      <rPr>
        <vertAlign val="subscript"/>
        <sz val="11"/>
        <color theme="1"/>
        <rFont val="Calibri"/>
        <family val="2"/>
      </rPr>
      <t>pico</t>
    </r>
    <r>
      <rPr>
        <sz val="11"/>
        <color theme="1"/>
        <rFont val="Calibri"/>
        <family val="2"/>
      </rPr>
      <t xml:space="preserve"> &gt; 140 dB(C)) ha de tenerse en cuenta la atenuación que proporciona el protector auditivo*</t>
    </r>
  </si>
  <si>
    <r>
      <t>Supera los valores inferiores de exposición que dan lugar a una acción (L</t>
    </r>
    <r>
      <rPr>
        <vertAlign val="subscript"/>
        <sz val="11"/>
        <color theme="1"/>
        <rFont val="Calibri"/>
        <family val="2"/>
      </rPr>
      <t>Aeq,d</t>
    </r>
    <r>
      <rPr>
        <sz val="11"/>
        <color theme="1"/>
        <rFont val="Calibri"/>
        <family val="2"/>
      </rPr>
      <t xml:space="preserve"> &gt; 80 dB(A) y L</t>
    </r>
    <r>
      <rPr>
        <vertAlign val="subscript"/>
        <sz val="11"/>
        <color theme="1"/>
        <rFont val="Calibri"/>
        <family val="2"/>
      </rPr>
      <t>pico</t>
    </r>
    <r>
      <rPr>
        <sz val="11"/>
        <color theme="1"/>
        <rFont val="Calibri"/>
        <family val="2"/>
      </rPr>
      <t xml:space="preserve"> &gt;135 dB(C))*</t>
    </r>
  </si>
  <si>
    <r>
      <t>Sobrepasa los valores superiores de exposición que dan lugar a una acción (L</t>
    </r>
    <r>
      <rPr>
        <vertAlign val="subscript"/>
        <sz val="11"/>
        <color theme="1"/>
        <rFont val="Calibri"/>
        <family val="2"/>
      </rPr>
      <t>Aeq,d</t>
    </r>
    <r>
      <rPr>
        <sz val="11"/>
        <color theme="1"/>
        <rFont val="Calibri"/>
        <family val="2"/>
      </rPr>
      <t xml:space="preserve"> &gt; 85 dB(A) y L</t>
    </r>
    <r>
      <rPr>
        <vertAlign val="subscript"/>
        <sz val="11"/>
        <color theme="1"/>
        <rFont val="Calibri"/>
        <family val="2"/>
      </rPr>
      <t>pico</t>
    </r>
    <r>
      <rPr>
        <sz val="11"/>
        <color theme="1"/>
        <rFont val="Calibri"/>
        <family val="2"/>
      </rPr>
      <t xml:space="preserve"> &gt; 137 dB(C))*</t>
    </r>
  </si>
  <si>
    <r>
      <t>Sobrepasa el valor superior de exposición que da lugar a una acción. Para conocer si se superan  los valores límite de exposición (L</t>
    </r>
    <r>
      <rPr>
        <vertAlign val="subscript"/>
        <sz val="11"/>
        <color theme="1"/>
        <rFont val="Calibri"/>
        <family val="2"/>
      </rPr>
      <t xml:space="preserve">Aeq,d </t>
    </r>
    <r>
      <rPr>
        <sz val="11"/>
        <color theme="1"/>
        <rFont val="Calibri"/>
        <family val="2"/>
      </rPr>
      <t>&gt; 87 dB(A) y L</t>
    </r>
    <r>
      <rPr>
        <vertAlign val="subscript"/>
        <sz val="11"/>
        <color theme="1"/>
        <rFont val="Calibri"/>
        <family val="2"/>
      </rPr>
      <t>pico</t>
    </r>
    <r>
      <rPr>
        <sz val="11"/>
        <color theme="1"/>
        <rFont val="Calibri"/>
        <family val="2"/>
      </rPr>
      <t xml:space="preserve"> &gt;140 dB(C)) ha de tenerse en cuenta la atenuación que proporciona el protector auditivo*</t>
    </r>
  </si>
  <si>
    <t>Medición de ruido en las tareas (dB(A))</t>
  </si>
  <si>
    <t>Medición de ruido en las tareas (dB(C))</t>
  </si>
  <si>
    <t>Duración tarea (horas)</t>
  </si>
  <si>
    <r>
      <t>L</t>
    </r>
    <r>
      <rPr>
        <b/>
        <vertAlign val="subscript"/>
        <sz val="12"/>
        <color rgb="FFC00000"/>
        <rFont val="Calibri"/>
        <family val="2"/>
        <scheme val="minor"/>
      </rPr>
      <t>Aeq,d</t>
    </r>
    <r>
      <rPr>
        <b/>
        <sz val="12"/>
        <color rgb="FFC00000"/>
        <rFont val="Calibri"/>
        <family val="2"/>
        <scheme val="minor"/>
      </rPr>
      <t xml:space="preserve"> =</t>
    </r>
  </si>
  <si>
    <r>
      <t>L</t>
    </r>
    <r>
      <rPr>
        <b/>
        <vertAlign val="subscript"/>
        <sz val="12"/>
        <color rgb="FFC00000"/>
        <rFont val="Calibri"/>
        <family val="2"/>
        <scheme val="minor"/>
      </rPr>
      <t>pico</t>
    </r>
    <r>
      <rPr>
        <b/>
        <sz val="12"/>
        <color rgb="FFC00000"/>
        <rFont val="Calibri"/>
        <family val="2"/>
        <scheme val="minor"/>
      </rPr>
      <t xml:space="preserve"> =</t>
    </r>
  </si>
  <si>
    <r>
      <t>L</t>
    </r>
    <r>
      <rPr>
        <b/>
        <vertAlign val="subscript"/>
        <sz val="10"/>
        <color rgb="FFC00000"/>
        <rFont val="Calibri"/>
        <family val="2"/>
        <scheme val="minor"/>
      </rPr>
      <t>pico</t>
    </r>
    <r>
      <rPr>
        <b/>
        <sz val="10"/>
        <color rgb="FFC00000"/>
        <rFont val="Calibri"/>
        <family val="2"/>
        <scheme val="minor"/>
      </rPr>
      <t xml:space="preserve">  </t>
    </r>
  </si>
  <si>
    <r>
      <t>L'</t>
    </r>
    <r>
      <rPr>
        <vertAlign val="subscript"/>
        <sz val="10"/>
        <color rgb="FFC00000"/>
        <rFont val="Calibri"/>
        <family val="2"/>
        <scheme val="minor"/>
      </rPr>
      <t>pico</t>
    </r>
    <r>
      <rPr>
        <sz val="10"/>
        <color rgb="FFC00000"/>
        <rFont val="Calibri"/>
        <family val="2"/>
        <scheme val="minor"/>
      </rPr>
      <t xml:space="preserve"> </t>
    </r>
  </si>
  <si>
    <r>
      <t>L</t>
    </r>
    <r>
      <rPr>
        <b/>
        <vertAlign val="subscript"/>
        <sz val="12"/>
        <color rgb="FFC00000"/>
        <rFont val="Calibri"/>
        <family val="2"/>
        <scheme val="minor"/>
      </rPr>
      <t xml:space="preserve">Ceq,d </t>
    </r>
    <r>
      <rPr>
        <b/>
        <sz val="12"/>
        <color rgb="FFC00000"/>
        <rFont val="Calibri"/>
        <family val="2"/>
        <scheme val="minor"/>
      </rPr>
      <t>=</t>
    </r>
  </si>
  <si>
    <r>
      <t>L'</t>
    </r>
    <r>
      <rPr>
        <vertAlign val="subscript"/>
        <sz val="10"/>
        <color rgb="FFC00000"/>
        <rFont val="Calibri"/>
        <family val="2"/>
        <scheme val="minor"/>
      </rPr>
      <t>Aeq</t>
    </r>
  </si>
  <si>
    <t>L</t>
  </si>
  <si>
    <t>M</t>
  </si>
  <si>
    <t>H</t>
  </si>
  <si>
    <r>
      <t>L'</t>
    </r>
    <r>
      <rPr>
        <vertAlign val="subscript"/>
        <sz val="10"/>
        <color rgb="FFC00000"/>
        <rFont val="Calibri"/>
        <family val="2"/>
        <scheme val="minor"/>
      </rPr>
      <t xml:space="preserve">Aeq  </t>
    </r>
    <r>
      <rPr>
        <sz val="10"/>
        <color rgb="FFC00000"/>
        <rFont val="Calibri"/>
        <family val="2"/>
        <scheme val="minor"/>
      </rPr>
      <t>*</t>
    </r>
  </si>
  <si>
    <t>Índice de protección</t>
  </si>
  <si>
    <t>* Por factores limitadores que aparecen en la práctica, se ha reducido la atenuación estimada en 4 dB.</t>
  </si>
  <si>
    <t>EVALUACIÓN DE LA EXPOSICIÓN AL RUIDO</t>
  </si>
  <si>
    <t xml:space="preserve">Paso 3: introducir los valores de atenuación del protector H, M y L </t>
  </si>
  <si>
    <t xml:space="preserve">Paso 2: introducir el resultado de las mediciones de ruido ambiental </t>
  </si>
  <si>
    <t>Paso 1: introducir los resultados de las mediciones de ruido ambiental, de ruido pico  y la duración estimada de cada tarea</t>
  </si>
  <si>
    <t>Paso 4: seleccionar el tipo de frecuencias predominantes</t>
  </si>
  <si>
    <r>
      <t>Aplicar todas las medidas previstas en el caso de superarse uno o ambos valores inferiores de exposición que dan lugar a una acción (L</t>
    </r>
    <r>
      <rPr>
        <vertAlign val="subscript"/>
        <sz val="12"/>
        <color theme="1"/>
        <rFont val="Calibri"/>
        <family val="2"/>
        <scheme val="minor"/>
      </rPr>
      <t>Aeq,d</t>
    </r>
    <r>
      <rPr>
        <sz val="12"/>
        <color theme="1"/>
        <rFont val="Calibri"/>
        <family val="2"/>
        <scheme val="minor"/>
      </rPr>
      <t xml:space="preserve"> = 80 dB(A) y/o L</t>
    </r>
    <r>
      <rPr>
        <vertAlign val="subscript"/>
        <sz val="12"/>
        <color theme="1"/>
        <rFont val="Calibri"/>
        <family val="2"/>
        <scheme val="minor"/>
      </rPr>
      <t>pico</t>
    </r>
    <r>
      <rPr>
        <sz val="12"/>
        <color theme="1"/>
        <rFont val="Calibri"/>
        <family val="2"/>
        <scheme val="minor"/>
      </rPr>
      <t xml:space="preserve"> = 135 dB(C)), es decir:
• Evaluación y medición de los niveles de ruido con una periodicidad mínima trienal.
• Protectores auditivos a disposición de los trabajadores (optativo su uso).
• Controles audiométricos con una periodicidad mínima quinquenal.
• Información y formación relativas a los riesgos derivados de la exposición al ruido.</t>
    </r>
  </si>
  <si>
    <r>
      <t>Al aplicar los valores límite de exposición (L</t>
    </r>
    <r>
      <rPr>
        <vertAlign val="subscript"/>
        <sz val="11"/>
        <color theme="1"/>
        <rFont val="Calibri"/>
        <family val="2"/>
        <scheme val="minor"/>
      </rPr>
      <t>Aeq,d</t>
    </r>
    <r>
      <rPr>
        <sz val="11"/>
        <color theme="1"/>
        <rFont val="Calibri"/>
        <family val="2"/>
        <scheme val="minor"/>
      </rPr>
      <t xml:space="preserve"> = 87 dB(A) y/o L</t>
    </r>
    <r>
      <rPr>
        <vertAlign val="subscript"/>
        <sz val="11"/>
        <color theme="1"/>
        <rFont val="Calibri"/>
        <family val="2"/>
        <scheme val="minor"/>
      </rPr>
      <t>pico</t>
    </r>
    <r>
      <rPr>
        <sz val="11"/>
        <color theme="1"/>
        <rFont val="Calibri"/>
        <family val="2"/>
        <scheme val="minor"/>
      </rPr>
      <t xml:space="preserve"> = 140 dB(C)), en la determinación de la exposición real del trabajador al ruido, se tendrá en cuenta la atenuación que procuran los protectores auditivos individuales utilizados por los trabajadores. Si teniendo en cuenta la atenuación de los protectores auditivos la exposición del trabajador supera uno o ambos valores límite, el empresario también deberá:
• Tomar inmediatamente medidas para reducir la exposición por debajo de los valores límite de exposición, incidiendo en:
        o Reducir el nivel de ruido ambiental en los lugares de trabajo.
        o Reducir los tiempos de exposición.
        o Seleccionar y velar por la utilización de los protectores auditivos.
• Determinar las razones de la sobreexposición que, entre otros, pueden ser:
        o Incrementos del tiempo de exposición
        o Cambios en los procedimientos de trabajo
        o Incorporación de nuevas fuentes de ruido
        o Mantenimiento inadecuado de los equipos de trabajo
        o Incorrecta selección del protector auditivo
        o Colocación y/o mantenimiento inadecuado del protector auditivo
• Corregir las medidas de prevención y protección a fin de evitar que vuelva a producirse una reincidencia.
• Informar a los delegados de prevención de tales circunstancias, concretamente sobre:
        o La magnitud con que se han superado los valores límite.
        o Dónde y en qué circunstancias ha ocurrido.
        o Las medidas que, con carácter de urgencia, se consideran apropiadas para la reducción inmediata de la exposición.
        o Las causas que han motivado la sobreexposición.
        o Las acciones previstas para evitar reincidencias.</t>
    </r>
  </si>
  <si>
    <r>
      <t>L</t>
    </r>
    <r>
      <rPr>
        <b/>
        <vertAlign val="subscript"/>
        <sz val="10"/>
        <color rgb="FFA32638"/>
        <rFont val="Calibri"/>
        <family val="2"/>
        <scheme val="minor"/>
      </rPr>
      <t>Ceq,T</t>
    </r>
  </si>
  <si>
    <r>
      <t xml:space="preserve">
Aplicar todas las medidas previstas en el caso de sobrepasarse los valores superiores de exposición que dan lugar a una acción (L</t>
    </r>
    <r>
      <rPr>
        <vertAlign val="subscript"/>
        <sz val="11"/>
        <color theme="1"/>
        <rFont val="Calibri"/>
        <family val="2"/>
        <scheme val="minor"/>
      </rPr>
      <t>Aeq,d</t>
    </r>
    <r>
      <rPr>
        <sz val="11"/>
        <color theme="1"/>
        <rFont val="Calibri"/>
        <family val="2"/>
        <scheme val="minor"/>
      </rPr>
      <t xml:space="preserve"> = 85 dB(A) y/o Lpico = 137 dB(C)), es decir:
• Un plan de medidas técnicas y/o de organización.
• Señalización de la obligatoriedad del uso del protector auditivo.
• Evaluación y medición de los niveles de ruido con una periodicidad mínima anual.
• Controles audiométricos con una periodicidad mínima trienal.
• Suministro y control del uso del protector auditivo.
• Información y formación relativas a los riesgos derivados de la exposición al ruido.
• Si es viable desde el punto de vista técnico, y el riesgo de exposición lo justifica, en la periferia de la zona con riesgo a ruido se señalizará el riesgo de exposición al ruido y se delimitará la zona.
</t>
    </r>
  </si>
  <si>
    <r>
      <t>Aplicar todas las medidas previstas en el caso de sobrepasarse los valores superiores de exposición que dan lugar a una acción (L</t>
    </r>
    <r>
      <rPr>
        <vertAlign val="subscript"/>
        <sz val="12"/>
        <color theme="1"/>
        <rFont val="Calibri"/>
        <family val="2"/>
        <scheme val="minor"/>
      </rPr>
      <t>Aeq,d</t>
    </r>
    <r>
      <rPr>
        <sz val="12"/>
        <color theme="1"/>
        <rFont val="Calibri"/>
        <family val="2"/>
        <scheme val="minor"/>
      </rPr>
      <t xml:space="preserve"> = 85 dB(A) y/o L</t>
    </r>
    <r>
      <rPr>
        <vertAlign val="subscript"/>
        <sz val="12"/>
        <color theme="1"/>
        <rFont val="Calibri"/>
        <family val="2"/>
        <scheme val="minor"/>
      </rPr>
      <t>pico</t>
    </r>
    <r>
      <rPr>
        <sz val="12"/>
        <color theme="1"/>
        <rFont val="Calibri"/>
        <family val="2"/>
        <scheme val="minor"/>
      </rPr>
      <t xml:space="preserve"> = 137 dB(C)), es decir:
• Un plan de medidas técnicas y/o de organización.
• Señalización de la obligatoriedad del uso del protector auditivo.
• Evaluación y medición de los niveles de ruido con una periodicidad mínima anual.
• Controles audiométricos con una periodicidad mínima trienal.
• Suministro y control del uso del protector auditivo.
• Información y formación relativas a los riesgos derivados de la exposición al ruido.
• Si es viable desde el punto de vista técnico, y el riesgo de exposición lo justifica, en la periferia de la zona con riesgo a ruido se señalizará el riesgo de exposición al ruido y se delimitará la zona.</t>
    </r>
  </si>
  <si>
    <t xml:space="preserve">Puesto de trabajo </t>
  </si>
  <si>
    <t xml:space="preserve">Protector auditivo (fabricante/modelo) </t>
  </si>
  <si>
    <t xml:space="preserve">Fecha </t>
  </si>
  <si>
    <t xml:space="preserve">Empresa </t>
  </si>
  <si>
    <t xml:space="preserve">Ref. informe </t>
  </si>
  <si>
    <t xml:space="preserve">Centro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</si>
</sst>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1"/>
      <color theme="1"/>
      <name val="Calibri"/>
      <family val="2"/>
      <scheme val="minor"/>
    </font>
    <font>
      <sz val="8"/>
      <name val="Arial"/>
      <family val="2"/>
    </font>
    <font>
      <sz val="12"/>
      <name val="Calibri"/>
      <family val="2"/>
      <scheme val="minor"/>
    </font>
    <font>
      <sz val="12"/>
      <color theme="1"/>
      <name val="Calibri"/>
      <family val="2"/>
      <scheme val="minor"/>
    </font>
    <font>
      <sz val="12"/>
      <color theme="1"/>
      <name val="Arial"/>
      <family val="2"/>
    </font>
    <font>
      <vertAlign val="subscript"/>
      <sz val="12"/>
      <color theme="1"/>
      <name val="Arial"/>
      <family val="2"/>
    </font>
    <font>
      <i/>
      <sz val="11"/>
      <color theme="1"/>
      <name val="Calibri"/>
      <family val="2"/>
      <scheme val="minor"/>
    </font>
    <font>
      <sz val="11"/>
      <color rgb="FFFF0000"/>
      <name val="Calibri"/>
      <family val="2"/>
      <scheme val="minor"/>
    </font>
    <font>
      <i/>
      <sz val="10"/>
      <name val="Calibri"/>
      <family val="2"/>
      <scheme val="minor"/>
    </font>
    <font>
      <b/>
      <sz val="10"/>
      <color theme="0"/>
      <name val="Calibri"/>
      <family val="2"/>
      <scheme val="minor"/>
    </font>
    <font>
      <sz val="10"/>
      <color theme="1"/>
      <name val="Calibri"/>
      <family val="2"/>
      <scheme val="minor"/>
    </font>
    <font>
      <sz val="10"/>
      <name val="Calibri"/>
      <family val="2"/>
      <scheme val="minor"/>
    </font>
    <font>
      <b/>
      <sz val="10"/>
      <name val="Calibri"/>
      <family val="2"/>
      <scheme val="minor"/>
    </font>
    <font>
      <b/>
      <sz val="16"/>
      <color rgb="FFA32638"/>
      <name val="Calibri"/>
      <family val="2"/>
      <scheme val="minor"/>
    </font>
    <font>
      <sz val="8"/>
      <color theme="1"/>
      <name val="Calibri"/>
      <family val="2"/>
      <scheme val="minor"/>
    </font>
    <font>
      <b/>
      <sz val="10"/>
      <color rgb="FFA32638"/>
      <name val="Calibri"/>
      <family val="2"/>
      <scheme val="minor"/>
    </font>
    <font>
      <b/>
      <sz val="10"/>
      <color theme="1"/>
      <name val="Calibri"/>
      <family val="2"/>
      <scheme val="minor"/>
    </font>
    <font>
      <b/>
      <i/>
      <sz val="10"/>
      <name val="Calibri"/>
      <family val="2"/>
      <scheme val="minor"/>
    </font>
    <font>
      <b/>
      <vertAlign val="subscript"/>
      <sz val="10"/>
      <color rgb="FFA32638"/>
      <name val="Calibri"/>
      <family val="2"/>
      <scheme val="minor"/>
    </font>
    <font>
      <sz val="11"/>
      <color theme="1"/>
      <name val="Calibri"/>
      <family val="2"/>
    </font>
    <font>
      <vertAlign val="subscript"/>
      <sz val="11"/>
      <color theme="1"/>
      <name val="Calibri"/>
      <family val="2"/>
    </font>
    <font>
      <b/>
      <sz val="12"/>
      <name val="Calibri"/>
      <family val="2"/>
      <scheme val="minor"/>
    </font>
    <font>
      <sz val="10"/>
      <color rgb="FFC00000"/>
      <name val="Calibri"/>
      <family val="2"/>
      <scheme val="minor"/>
    </font>
    <font>
      <i/>
      <sz val="8"/>
      <color theme="1"/>
      <name val="Calibri"/>
      <family val="2"/>
      <scheme val="minor"/>
    </font>
    <font>
      <b/>
      <sz val="10"/>
      <color rgb="FFC00000"/>
      <name val="Calibri"/>
      <family val="2"/>
      <scheme val="minor"/>
    </font>
    <font>
      <b/>
      <sz val="12"/>
      <color rgb="FFC00000"/>
      <name val="Calibri"/>
      <family val="2"/>
      <scheme val="minor"/>
    </font>
    <font>
      <b/>
      <vertAlign val="subscript"/>
      <sz val="12"/>
      <color rgb="FFC00000"/>
      <name val="Calibri"/>
      <family val="2"/>
      <scheme val="minor"/>
    </font>
    <font>
      <b/>
      <vertAlign val="subscript"/>
      <sz val="10"/>
      <color rgb="FFC00000"/>
      <name val="Calibri"/>
      <family val="2"/>
      <scheme val="minor"/>
    </font>
    <font>
      <vertAlign val="subscript"/>
      <sz val="10"/>
      <color rgb="FFC00000"/>
      <name val="Calibri"/>
      <family val="2"/>
      <scheme val="minor"/>
    </font>
    <font>
      <i/>
      <sz val="8"/>
      <name val="Calibri"/>
      <family val="2"/>
      <scheme val="minor"/>
    </font>
    <font>
      <vertAlign val="subscript"/>
      <sz val="12"/>
      <color theme="1"/>
      <name val="Calibri"/>
      <family val="2"/>
      <scheme val="minor"/>
    </font>
    <font>
      <vertAlign val="subscrip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rgb="FFA32638"/>
        <bgColor indexed="64"/>
      </patternFill>
    </fill>
    <fill>
      <patternFill patternType="solid">
        <fgColor rgb="FFFF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 fillId="0" borderId="0"/>
  </cellStyleXfs>
  <cellXfs count="148">
    <xf numFmtId="0" fontId="0" fillId="0" borderId="0" xfId="0"/>
    <xf numFmtId="0" fontId="0" fillId="0" borderId="0" xfId="0" applyAlignment="1">
      <alignment horizontal="right"/>
    </xf>
    <xf numFmtId="0" fontId="0" fillId="0" borderId="0" xfId="0" applyFont="1"/>
    <xf numFmtId="0" fontId="3" fillId="0" borderId="0" xfId="0" applyFont="1"/>
    <xf numFmtId="0" fontId="0" fillId="0" borderId="0" xfId="0" applyFont="1" applyAlignment="1">
      <alignment horizontal="justify"/>
    </xf>
    <xf numFmtId="0" fontId="3" fillId="0" borderId="0" xfId="0" applyFont="1" applyAlignment="1">
      <alignment horizontal="left" indent="5"/>
    </xf>
    <xf numFmtId="0" fontId="6" fillId="0" borderId="0" xfId="0" applyFont="1" applyAlignment="1">
      <alignment horizontal="justify"/>
    </xf>
    <xf numFmtId="0" fontId="3" fillId="0" borderId="0" xfId="0" applyFont="1" applyAlignment="1">
      <alignment horizontal="justify"/>
    </xf>
    <xf numFmtId="0" fontId="0" fillId="0" borderId="0" xfId="0" applyAlignment="1">
      <alignment horizontal="justify" vertical="center" wrapText="1"/>
    </xf>
    <xf numFmtId="0" fontId="3" fillId="0" borderId="0" xfId="0" applyFont="1" applyAlignment="1">
      <alignment wrapText="1"/>
    </xf>
    <xf numFmtId="0" fontId="4" fillId="2" borderId="0" xfId="0" applyFont="1" applyFill="1"/>
    <xf numFmtId="0" fontId="0" fillId="0" borderId="0" xfId="0" applyAlignment="1">
      <alignment horizontal="justify" vertical="top" wrapText="1"/>
    </xf>
    <xf numFmtId="0" fontId="0" fillId="0" borderId="0" xfId="0" applyAlignment="1">
      <alignment vertical="top"/>
    </xf>
    <xf numFmtId="0" fontId="0" fillId="4" borderId="0" xfId="0" applyFill="1" applyAlignment="1">
      <alignment vertical="top"/>
    </xf>
    <xf numFmtId="0" fontId="7" fillId="0" borderId="0" xfId="0" applyFont="1"/>
    <xf numFmtId="0" fontId="11" fillId="0" borderId="1" xfId="1" applyFont="1" applyFill="1" applyBorder="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protection hidden="1"/>
    </xf>
    <xf numFmtId="0" fontId="16" fillId="5" borderId="20" xfId="1" applyFont="1" applyFill="1" applyBorder="1" applyAlignment="1" applyProtection="1">
      <alignment vertical="center"/>
      <protection hidden="1"/>
    </xf>
    <xf numFmtId="0" fontId="19" fillId="0" borderId="0" xfId="0" applyFont="1"/>
    <xf numFmtId="2" fontId="11" fillId="0" borderId="1" xfId="1" applyNumberFormat="1" applyFont="1" applyFill="1" applyBorder="1" applyAlignment="1" applyProtection="1">
      <alignment horizontal="center" vertical="center"/>
      <protection hidden="1"/>
    </xf>
    <xf numFmtId="0" fontId="11" fillId="0" borderId="9" xfId="1" applyNumberFormat="1" applyFont="1" applyFill="1" applyBorder="1" applyAlignment="1" applyProtection="1">
      <alignment horizontal="center" vertical="center"/>
      <protection hidden="1"/>
    </xf>
    <xf numFmtId="164" fontId="11" fillId="0" borderId="8" xfId="1" applyNumberFormat="1" applyFont="1" applyFill="1" applyBorder="1" applyAlignment="1" applyProtection="1">
      <alignment horizontal="center" vertical="center"/>
      <protection locked="0" hidden="1"/>
    </xf>
    <xf numFmtId="0" fontId="11" fillId="0" borderId="1" xfId="0" applyFont="1" applyFill="1" applyBorder="1" applyAlignment="1" applyProtection="1">
      <alignment horizontal="center" vertical="center" wrapText="1"/>
      <protection hidden="1"/>
    </xf>
    <xf numFmtId="2" fontId="11" fillId="0" borderId="5" xfId="1" applyNumberFormat="1" applyFont="1" applyFill="1" applyBorder="1" applyAlignment="1" applyProtection="1">
      <alignment horizontal="center" vertical="center"/>
      <protection hidden="1"/>
    </xf>
    <xf numFmtId="164" fontId="11" fillId="0" borderId="23" xfId="1" applyNumberFormat="1" applyFont="1" applyFill="1" applyBorder="1" applyAlignment="1" applyProtection="1">
      <alignment horizontal="center" vertical="center"/>
      <protection locked="0" hidden="1"/>
    </xf>
    <xf numFmtId="0" fontId="11" fillId="0" borderId="5" xfId="1" applyFont="1" applyFill="1" applyBorder="1" applyAlignment="1" applyProtection="1">
      <alignment horizontal="center" vertical="center"/>
      <protection hidden="1"/>
    </xf>
    <xf numFmtId="0" fontId="11" fillId="0" borderId="16" xfId="1" applyNumberFormat="1" applyFont="1" applyFill="1" applyBorder="1" applyAlignment="1" applyProtection="1">
      <alignment horizontal="center" vertical="center"/>
      <protection hidden="1"/>
    </xf>
    <xf numFmtId="0" fontId="15" fillId="3"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1" fontId="11" fillId="0" borderId="1" xfId="1" applyNumberFormat="1" applyFont="1" applyFill="1" applyBorder="1" applyAlignment="1" applyProtection="1">
      <alignment horizontal="center" vertical="center"/>
      <protection hidden="1"/>
    </xf>
    <xf numFmtId="1" fontId="12" fillId="0" borderId="1" xfId="1" applyNumberFormat="1" applyFont="1" applyFill="1" applyBorder="1" applyAlignment="1" applyProtection="1">
      <alignment horizontal="center" vertical="center"/>
      <protection hidden="1"/>
    </xf>
    <xf numFmtId="0" fontId="11" fillId="0" borderId="9" xfId="1" applyFont="1" applyFill="1" applyBorder="1" applyAlignment="1" applyProtection="1">
      <alignment horizontal="center" vertical="center" wrapText="1"/>
      <protection hidden="1"/>
    </xf>
    <xf numFmtId="165" fontId="2" fillId="0" borderId="1" xfId="0" applyNumberFormat="1" applyFont="1" applyFill="1" applyBorder="1" applyAlignment="1" applyProtection="1">
      <alignment horizontal="center" vertical="center"/>
      <protection hidden="1"/>
    </xf>
    <xf numFmtId="0" fontId="25" fillId="3" borderId="8" xfId="0" applyFont="1" applyFill="1" applyBorder="1" applyAlignment="1" applyProtection="1">
      <alignment horizontal="center" vertical="center" wrapText="1"/>
      <protection hidden="1"/>
    </xf>
    <xf numFmtId="0" fontId="24" fillId="3" borderId="10" xfId="0" applyFont="1" applyFill="1" applyBorder="1" applyAlignment="1" applyProtection="1">
      <alignment horizontal="center" vertical="center" wrapText="1"/>
      <protection hidden="1"/>
    </xf>
    <xf numFmtId="0" fontId="24" fillId="3" borderId="11" xfId="0" applyFont="1" applyFill="1" applyBorder="1" applyAlignment="1" applyProtection="1">
      <alignment horizontal="center" vertical="center" wrapText="1"/>
      <protection hidden="1"/>
    </xf>
    <xf numFmtId="0" fontId="11" fillId="0" borderId="11" xfId="1" applyFont="1" applyFill="1" applyBorder="1" applyAlignment="1" applyProtection="1">
      <alignment horizontal="center" vertical="center"/>
      <protection hidden="1"/>
    </xf>
    <xf numFmtId="1" fontId="12" fillId="0" borderId="25" xfId="1" applyNumberFormat="1" applyFont="1" applyFill="1" applyBorder="1" applyAlignment="1" applyProtection="1">
      <alignment horizontal="center" vertical="center"/>
      <protection hidden="1"/>
    </xf>
    <xf numFmtId="0" fontId="11" fillId="0" borderId="0" xfId="0" applyFont="1" applyFill="1" applyAlignment="1" applyProtection="1">
      <alignment vertical="center"/>
      <protection hidden="1"/>
    </xf>
    <xf numFmtId="0" fontId="10" fillId="0" borderId="0" xfId="0" applyFont="1" applyAlignment="1">
      <alignment vertical="center"/>
    </xf>
    <xf numFmtId="0" fontId="12" fillId="0" borderId="4" xfId="0" applyFont="1" applyFill="1" applyBorder="1" applyAlignment="1" applyProtection="1">
      <alignment horizontal="center" vertical="center"/>
      <protection hidden="1"/>
    </xf>
    <xf numFmtId="164" fontId="11" fillId="0" borderId="4"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0" xfId="1" applyFont="1" applyFill="1" applyBorder="1" applyAlignment="1" applyProtection="1">
      <alignment horizontal="center" vertical="center"/>
      <protection hidden="1"/>
    </xf>
    <xf numFmtId="0" fontId="11" fillId="0" borderId="0" xfId="1" applyFont="1" applyFill="1" applyBorder="1" applyAlignment="1" applyProtection="1">
      <alignment vertical="center"/>
      <protection hidden="1"/>
    </xf>
    <xf numFmtId="0" fontId="9" fillId="0" borderId="0" xfId="1"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wrapText="1"/>
      <protection hidden="1"/>
    </xf>
    <xf numFmtId="165" fontId="21" fillId="0" borderId="26" xfId="0" applyNumberFormat="1" applyFont="1" applyFill="1" applyBorder="1" applyAlignment="1" applyProtection="1">
      <alignment horizontal="center" vertical="center"/>
      <protection hidden="1"/>
    </xf>
    <xf numFmtId="0" fontId="16" fillId="5" borderId="26" xfId="1" applyFont="1" applyFill="1" applyBorder="1" applyAlignment="1" applyProtection="1">
      <alignment horizontal="center" vertical="center"/>
      <protection hidden="1"/>
    </xf>
    <xf numFmtId="0" fontId="16" fillId="5" borderId="20" xfId="1" applyFont="1" applyFill="1" applyBorder="1" applyAlignment="1" applyProtection="1">
      <alignment horizontal="center" vertical="center"/>
      <protection hidden="1"/>
    </xf>
    <xf numFmtId="0" fontId="16" fillId="5" borderId="27" xfId="1" applyFont="1" applyFill="1" applyBorder="1" applyAlignment="1" applyProtection="1">
      <alignment horizontal="center" vertical="center"/>
      <protection hidden="1"/>
    </xf>
    <xf numFmtId="164" fontId="11" fillId="0" borderId="10" xfId="1" applyNumberFormat="1" applyFont="1" applyFill="1" applyBorder="1" applyAlignment="1" applyProtection="1">
      <alignment horizontal="center" vertical="center"/>
      <protection locked="0" hidden="1"/>
    </xf>
    <xf numFmtId="2" fontId="11" fillId="0" borderId="11" xfId="1" applyNumberFormat="1" applyFont="1" applyFill="1" applyBorder="1" applyAlignment="1" applyProtection="1">
      <alignment horizontal="center" vertical="center"/>
      <protection hidden="1"/>
    </xf>
    <xf numFmtId="0" fontId="11" fillId="0" borderId="12" xfId="1" applyNumberFormat="1"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wrapText="1"/>
      <protection hidden="1"/>
    </xf>
    <xf numFmtId="1" fontId="11" fillId="0" borderId="5" xfId="1" applyNumberFormat="1" applyFont="1" applyFill="1" applyBorder="1" applyAlignment="1" applyProtection="1">
      <alignment horizontal="center" vertical="center"/>
      <protection hidden="1"/>
    </xf>
    <xf numFmtId="0" fontId="11" fillId="0" borderId="16" xfId="1" applyFont="1" applyFill="1" applyBorder="1" applyAlignment="1" applyProtection="1">
      <alignment horizontal="center" vertical="center" wrapText="1"/>
      <protection hidden="1"/>
    </xf>
    <xf numFmtId="0" fontId="22" fillId="3" borderId="11" xfId="0" applyFont="1" applyFill="1" applyBorder="1" applyAlignment="1" applyProtection="1">
      <alignment horizontal="center" vertical="center" wrapText="1"/>
      <protection hidden="1"/>
    </xf>
    <xf numFmtId="0" fontId="24" fillId="3" borderId="12" xfId="0" applyFont="1" applyFill="1" applyBorder="1" applyAlignment="1" applyProtection="1">
      <alignment horizontal="center" vertical="center" wrapText="1"/>
      <protection hidden="1"/>
    </xf>
    <xf numFmtId="0" fontId="11" fillId="0" borderId="7" xfId="1"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1" fillId="7" borderId="23" xfId="0" applyFont="1" applyFill="1" applyBorder="1" applyAlignment="1" applyProtection="1">
      <alignment horizontal="center" vertical="center" wrapText="1"/>
      <protection locked="0" hidden="1"/>
    </xf>
    <xf numFmtId="0" fontId="11" fillId="7" borderId="5" xfId="1" applyNumberFormat="1" applyFont="1" applyFill="1" applyBorder="1" applyAlignment="1" applyProtection="1">
      <alignment horizontal="center" vertical="center"/>
      <protection locked="0" hidden="1"/>
    </xf>
    <xf numFmtId="0" fontId="11" fillId="7" borderId="8" xfId="0" applyFont="1" applyFill="1" applyBorder="1" applyAlignment="1" applyProtection="1">
      <alignment horizontal="center" vertical="center" wrapText="1"/>
      <protection locked="0" hidden="1"/>
    </xf>
    <xf numFmtId="0" fontId="11" fillId="7" borderId="1" xfId="1" applyNumberFormat="1" applyFont="1" applyFill="1" applyBorder="1" applyAlignment="1" applyProtection="1">
      <alignment horizontal="center" vertical="center"/>
      <protection locked="0" hidden="1"/>
    </xf>
    <xf numFmtId="0" fontId="11" fillId="7" borderId="5" xfId="1" applyFont="1" applyFill="1" applyBorder="1" applyAlignment="1" applyProtection="1">
      <alignment horizontal="center" vertical="center"/>
      <protection locked="0" hidden="1"/>
    </xf>
    <xf numFmtId="0" fontId="11" fillId="7" borderId="16" xfId="1" applyNumberFormat="1" applyFont="1" applyFill="1" applyBorder="1" applyAlignment="1" applyProtection="1">
      <alignment horizontal="center" vertical="center"/>
      <protection locked="0" hidden="1"/>
    </xf>
    <xf numFmtId="0" fontId="11" fillId="7" borderId="1" xfId="1" applyFont="1" applyFill="1" applyBorder="1" applyAlignment="1" applyProtection="1">
      <alignment horizontal="center" vertical="center"/>
      <protection locked="0" hidden="1"/>
    </xf>
    <xf numFmtId="0" fontId="11" fillId="7" borderId="9" xfId="1" applyNumberFormat="1" applyFont="1" applyFill="1" applyBorder="1" applyAlignment="1" applyProtection="1">
      <alignment horizontal="center" vertical="center"/>
      <protection locked="0" hidden="1"/>
    </xf>
    <xf numFmtId="164" fontId="11" fillId="7" borderId="5" xfId="1" applyNumberFormat="1" applyFont="1" applyFill="1" applyBorder="1" applyAlignment="1" applyProtection="1">
      <alignment horizontal="center" vertical="center"/>
      <protection locked="0" hidden="1"/>
    </xf>
    <xf numFmtId="164" fontId="11" fillId="7" borderId="1" xfId="1" applyNumberFormat="1" applyFont="1" applyFill="1" applyBorder="1" applyAlignment="1" applyProtection="1">
      <alignment horizontal="center" vertical="center"/>
      <protection locked="0" hidden="1"/>
    </xf>
    <xf numFmtId="164" fontId="11" fillId="7" borderId="11" xfId="1" applyNumberFormat="1" applyFont="1" applyFill="1" applyBorder="1" applyAlignment="1" applyProtection="1">
      <alignment horizontal="center" vertical="center"/>
      <protection locked="0" hidden="1"/>
    </xf>
    <xf numFmtId="0" fontId="11" fillId="7" borderId="23" xfId="1" applyFont="1" applyFill="1" applyBorder="1" applyAlignment="1" applyProtection="1">
      <alignment horizontal="center" vertical="center"/>
      <protection locked="0" hidden="1"/>
    </xf>
    <xf numFmtId="0" fontId="11" fillId="7" borderId="2" xfId="1" applyFont="1" applyFill="1" applyBorder="1" applyAlignment="1" applyProtection="1">
      <alignment horizontal="center" vertical="center"/>
      <protection locked="0" hidden="1"/>
    </xf>
    <xf numFmtId="0" fontId="11" fillId="0" borderId="8" xfId="1" applyFont="1" applyFill="1" applyBorder="1" applyAlignment="1" applyProtection="1">
      <alignment vertical="center"/>
      <protection hidden="1"/>
    </xf>
    <xf numFmtId="0" fontId="11" fillId="0" borderId="10" xfId="1" applyFont="1" applyFill="1" applyBorder="1" applyAlignment="1" applyProtection="1">
      <alignment vertical="center"/>
      <protection hidden="1"/>
    </xf>
    <xf numFmtId="0" fontId="24" fillId="3" borderId="5" xfId="0" applyFont="1" applyFill="1" applyBorder="1" applyAlignment="1" applyProtection="1">
      <alignment horizontal="center" vertical="center" wrapText="1"/>
      <protection hidden="1"/>
    </xf>
    <xf numFmtId="0" fontId="24" fillId="3" borderId="1" xfId="0" applyFont="1" applyFill="1" applyBorder="1" applyAlignment="1" applyProtection="1">
      <alignment horizontal="center" vertical="center" wrapText="1"/>
      <protection hidden="1"/>
    </xf>
    <xf numFmtId="0" fontId="24" fillId="3" borderId="23" xfId="0" applyFont="1" applyFill="1" applyBorder="1" applyAlignment="1" applyProtection="1">
      <alignment horizontal="center" vertical="center" wrapText="1"/>
      <protection hidden="1"/>
    </xf>
    <xf numFmtId="0" fontId="24" fillId="3" borderId="8" xfId="0" applyFont="1" applyFill="1" applyBorder="1" applyAlignment="1" applyProtection="1">
      <alignment horizontal="center" vertical="center" wrapText="1"/>
      <protection hidden="1"/>
    </xf>
    <xf numFmtId="14" fontId="11" fillId="0" borderId="1" xfId="0" applyNumberFormat="1" applyFont="1" applyFill="1" applyBorder="1" applyAlignment="1" applyProtection="1">
      <alignment horizontal="left" vertical="center"/>
      <protection locked="0"/>
    </xf>
    <xf numFmtId="14" fontId="11" fillId="0" borderId="11" xfId="0" applyNumberFormat="1" applyFont="1" applyFill="1" applyBorder="1" applyAlignment="1" applyProtection="1">
      <alignment horizontal="left" vertical="center"/>
      <protection locked="0"/>
    </xf>
    <xf numFmtId="0" fontId="11" fillId="0" borderId="1" xfId="1" applyFont="1" applyFill="1" applyBorder="1" applyAlignment="1" applyProtection="1">
      <alignment vertical="center"/>
      <protection locked="0" hidden="1"/>
    </xf>
    <xf numFmtId="0" fontId="11" fillId="0" borderId="11" xfId="1" applyFont="1" applyFill="1" applyBorder="1" applyAlignment="1" applyProtection="1">
      <alignment vertical="center"/>
      <protection locked="0" hidden="1"/>
    </xf>
    <xf numFmtId="0" fontId="8" fillId="0" borderId="17" xfId="0" applyFont="1" applyFill="1" applyBorder="1" applyAlignment="1" applyProtection="1">
      <alignment horizontal="left" vertical="center" wrapText="1"/>
      <protection hidden="1"/>
    </xf>
    <xf numFmtId="0" fontId="8" fillId="0" borderId="3"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11" fillId="0" borderId="37" xfId="1" applyFont="1" applyFill="1" applyBorder="1" applyAlignment="1" applyProtection="1">
      <alignment horizontal="center" vertical="center" wrapText="1"/>
      <protection hidden="1"/>
    </xf>
    <xf numFmtId="0" fontId="11" fillId="0" borderId="38" xfId="1" applyFont="1" applyFill="1" applyBorder="1" applyAlignment="1" applyProtection="1">
      <alignment horizontal="center" vertical="center" wrapText="1"/>
      <protection hidden="1"/>
    </xf>
    <xf numFmtId="0" fontId="11" fillId="0" borderId="39" xfId="1" applyFont="1" applyFill="1" applyBorder="1" applyAlignment="1" applyProtection="1">
      <alignment horizontal="center" vertical="center" wrapText="1"/>
      <protection hidden="1"/>
    </xf>
    <xf numFmtId="0" fontId="11" fillId="0" borderId="7" xfId="1" applyFont="1" applyFill="1" applyBorder="1" applyAlignment="1" applyProtection="1">
      <alignment horizontal="center" vertical="center" wrapText="1"/>
      <protection hidden="1"/>
    </xf>
    <xf numFmtId="0" fontId="11" fillId="0" borderId="40" xfId="1" applyFont="1" applyFill="1" applyBorder="1" applyAlignment="1" applyProtection="1">
      <alignment horizontal="center" vertical="center" wrapText="1"/>
      <protection hidden="1"/>
    </xf>
    <xf numFmtId="0" fontId="11" fillId="0" borderId="41" xfId="1" applyFont="1" applyFill="1" applyBorder="1" applyAlignment="1" applyProtection="1">
      <alignment horizontal="center" vertical="center" wrapText="1"/>
      <protection hidden="1"/>
    </xf>
    <xf numFmtId="0" fontId="17" fillId="0" borderId="0" xfId="0" applyFont="1" applyFill="1" applyBorder="1" applyAlignment="1" applyProtection="1">
      <alignment horizontal="left" vertical="center" wrapText="1"/>
      <protection hidden="1"/>
    </xf>
    <xf numFmtId="0" fontId="9" fillId="6" borderId="13" xfId="0" applyFont="1" applyFill="1" applyBorder="1" applyAlignment="1" applyProtection="1">
      <alignment horizontal="left" vertical="center" wrapText="1"/>
      <protection hidden="1"/>
    </xf>
    <xf numFmtId="0" fontId="9" fillId="6" borderId="14" xfId="0" applyFont="1" applyFill="1" applyBorder="1" applyAlignment="1" applyProtection="1">
      <alignment horizontal="left" vertical="center" wrapText="1"/>
      <protection hidden="1"/>
    </xf>
    <xf numFmtId="0" fontId="9" fillId="6" borderId="15" xfId="0" applyFont="1" applyFill="1" applyBorder="1" applyAlignment="1" applyProtection="1">
      <alignment horizontal="left" vertical="center" wrapText="1"/>
      <protection hidden="1"/>
    </xf>
    <xf numFmtId="0" fontId="15" fillId="3" borderId="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3" fillId="0" borderId="1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29" fillId="5" borderId="19" xfId="0" applyFont="1" applyFill="1" applyBorder="1" applyAlignment="1" applyProtection="1">
      <alignment horizontal="left" vertical="center" wrapText="1"/>
      <protection hidden="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4" fillId="0" borderId="8" xfId="0" applyFont="1" applyFill="1" applyBorder="1" applyAlignment="1" applyProtection="1">
      <alignment horizontal="left" vertical="top" wrapText="1"/>
      <protection hidden="1"/>
    </xf>
    <xf numFmtId="0" fontId="14" fillId="0" borderId="8" xfId="0" applyFont="1" applyBorder="1" applyAlignment="1">
      <alignment horizontal="left" vertical="top" wrapText="1"/>
    </xf>
    <xf numFmtId="0" fontId="14" fillId="0" borderId="1" xfId="0" applyFont="1" applyFill="1" applyBorder="1" applyAlignment="1" applyProtection="1">
      <alignment horizontal="left" vertical="top" wrapText="1"/>
      <protection hidden="1"/>
    </xf>
    <xf numFmtId="0" fontId="14" fillId="0" borderId="1" xfId="0" applyFont="1" applyBorder="1" applyAlignment="1">
      <alignment horizontal="left" vertical="top" wrapText="1"/>
    </xf>
    <xf numFmtId="0" fontId="12" fillId="0" borderId="6"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hidden="1"/>
    </xf>
    <xf numFmtId="0" fontId="12" fillId="0" borderId="24" xfId="1" applyFont="1" applyFill="1" applyBorder="1" applyAlignment="1" applyProtection="1">
      <alignment horizontal="center" vertical="center"/>
      <protection hidden="1"/>
    </xf>
    <xf numFmtId="0" fontId="12" fillId="0" borderId="26" xfId="1" applyFont="1" applyFill="1" applyBorder="1" applyAlignment="1" applyProtection="1">
      <alignment horizontal="center" vertical="center"/>
      <protection hidden="1"/>
    </xf>
    <xf numFmtId="0" fontId="12" fillId="0" borderId="20" xfId="1" applyFont="1" applyFill="1" applyBorder="1" applyAlignment="1" applyProtection="1">
      <alignment horizontal="center" vertical="center"/>
      <protection hidden="1"/>
    </xf>
    <xf numFmtId="0" fontId="12" fillId="0" borderId="27" xfId="1" applyFont="1" applyFill="1" applyBorder="1" applyAlignment="1" applyProtection="1">
      <alignment horizontal="center" vertical="center"/>
      <protection hidden="1"/>
    </xf>
    <xf numFmtId="0" fontId="11" fillId="0" borderId="0" xfId="1" applyFont="1" applyFill="1" applyBorder="1" applyAlignment="1" applyProtection="1">
      <alignment horizontal="center" vertical="center"/>
      <protection hidden="1"/>
    </xf>
    <xf numFmtId="0" fontId="11" fillId="0" borderId="0" xfId="1" applyFont="1" applyFill="1" applyBorder="1" applyAlignment="1" applyProtection="1">
      <alignment horizontal="left" vertical="center" wrapText="1"/>
      <protection hidden="1"/>
    </xf>
    <xf numFmtId="0" fontId="0" fillId="0" borderId="0" xfId="0" applyFont="1" applyBorder="1" applyAlignment="1">
      <alignment vertical="center"/>
    </xf>
    <xf numFmtId="0" fontId="9" fillId="6" borderId="32" xfId="0" applyFont="1" applyFill="1" applyBorder="1" applyAlignment="1" applyProtection="1">
      <alignment horizontal="left" vertical="center" wrapText="1"/>
      <protection hidden="1"/>
    </xf>
    <xf numFmtId="0" fontId="9" fillId="6" borderId="33" xfId="0" applyFont="1" applyFill="1" applyBorder="1" applyAlignment="1" applyProtection="1">
      <alignment horizontal="left" vertical="center" wrapText="1"/>
      <protection hidden="1"/>
    </xf>
    <xf numFmtId="0" fontId="9" fillId="6" borderId="34" xfId="0" applyFont="1" applyFill="1" applyBorder="1" applyAlignment="1" applyProtection="1">
      <alignment horizontal="left" vertical="center" wrapText="1"/>
      <protection hidden="1"/>
    </xf>
    <xf numFmtId="0" fontId="12" fillId="0" borderId="28" xfId="1" applyFont="1" applyFill="1" applyBorder="1" applyAlignment="1" applyProtection="1">
      <alignment horizontal="center" vertical="center" wrapText="1"/>
      <protection hidden="1"/>
    </xf>
    <xf numFmtId="0" fontId="12" fillId="0" borderId="29" xfId="1" applyFont="1" applyFill="1" applyBorder="1" applyAlignment="1" applyProtection="1">
      <alignment horizontal="center" vertical="center" wrapText="1"/>
      <protection hidden="1"/>
    </xf>
    <xf numFmtId="0" fontId="12" fillId="0" borderId="30" xfId="1" applyFont="1" applyFill="1" applyBorder="1" applyAlignment="1" applyProtection="1">
      <alignment horizontal="center" vertical="center" wrapText="1"/>
      <protection hidden="1"/>
    </xf>
    <xf numFmtId="0" fontId="15" fillId="3" borderId="8"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12" xfId="0" applyFont="1" applyFill="1" applyBorder="1" applyAlignment="1">
      <alignment horizontal="center" vertical="center" wrapText="1"/>
    </xf>
    <xf numFmtId="14" fontId="11" fillId="0" borderId="1"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14" fontId="11" fillId="0" borderId="1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0" fillId="0" borderId="3" xfId="0" applyBorder="1" applyProtection="1">
      <protection locked="0"/>
    </xf>
    <xf numFmtId="0" fontId="0" fillId="0" borderId="18" xfId="0" applyBorder="1" applyProtection="1">
      <protection locked="0"/>
    </xf>
    <xf numFmtId="0" fontId="10" fillId="0" borderId="42"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1" fillId="0" borderId="17"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left" vertical="center"/>
    </xf>
    <xf numFmtId="0" fontId="13" fillId="0" borderId="35" xfId="0" applyFont="1" applyBorder="1" applyAlignment="1" applyProtection="1">
      <alignment horizontal="center" vertical="center" wrapText="1"/>
      <protection hidden="1"/>
    </xf>
    <xf numFmtId="0" fontId="0" fillId="0" borderId="35" xfId="0" applyBorder="1" applyAlignment="1">
      <alignment horizontal="center"/>
    </xf>
    <xf numFmtId="0" fontId="0" fillId="0" borderId="36" xfId="0" applyBorder="1" applyAlignment="1">
      <alignment horizontal="center"/>
    </xf>
    <xf numFmtId="0" fontId="11" fillId="0" borderId="1" xfId="1" applyFont="1" applyFill="1" applyBorder="1" applyAlignment="1" applyProtection="1">
      <alignment horizontal="left" vertical="center"/>
      <protection locked="0" hidden="1"/>
    </xf>
  </cellXfs>
  <cellStyles count="2">
    <cellStyle name="Normal" xfId="0" builtinId="0"/>
    <cellStyle name="Normal 2" xfId="1"/>
  </cellStyles>
  <dxfs count="14">
    <dxf>
      <font>
        <b/>
        <i val="0"/>
      </font>
      <fill>
        <patternFill>
          <bgColor rgb="FFCCFF99"/>
        </patternFill>
      </fill>
    </dxf>
    <dxf>
      <font>
        <b/>
        <i val="0"/>
      </font>
      <fill>
        <patternFill>
          <bgColor rgb="FFFFFF4B"/>
        </patternFill>
      </fill>
    </dxf>
    <dxf>
      <font>
        <b/>
        <i val="0"/>
      </font>
      <fill>
        <patternFill>
          <bgColor rgb="FFFFC000"/>
        </patternFill>
      </fill>
    </dxf>
    <dxf>
      <font>
        <b/>
        <i val="0"/>
        <color auto="1"/>
      </font>
      <fill>
        <patternFill patternType="solid">
          <fgColor auto="1"/>
          <bgColor rgb="FFFF4F4F"/>
        </patternFill>
      </fill>
    </dxf>
    <dxf>
      <fill>
        <patternFill>
          <bgColor rgb="FFCCFF99"/>
        </patternFill>
      </fill>
    </dxf>
    <dxf>
      <fill>
        <patternFill>
          <bgColor rgb="FFFF4F4F"/>
        </patternFill>
      </fill>
    </dxf>
    <dxf>
      <font>
        <b/>
        <i val="0"/>
      </font>
      <fill>
        <patternFill>
          <bgColor rgb="FFCCFF99"/>
        </patternFill>
      </fill>
    </dxf>
    <dxf>
      <font>
        <b/>
        <i val="0"/>
      </font>
      <fill>
        <patternFill>
          <bgColor rgb="FFFFFF69"/>
        </patternFill>
      </fill>
    </dxf>
    <dxf>
      <font>
        <b/>
        <i val="0"/>
      </font>
      <fill>
        <patternFill>
          <bgColor rgb="FFFFC000"/>
        </patternFill>
      </fill>
    </dxf>
    <dxf>
      <font>
        <b/>
        <i val="0"/>
        <color auto="1"/>
      </font>
      <fill>
        <patternFill patternType="solid">
          <fgColor auto="1"/>
          <bgColor rgb="FFFF4F4F"/>
        </patternFill>
      </fill>
    </dxf>
    <dxf>
      <font>
        <b/>
        <i val="0"/>
        <color auto="1"/>
      </font>
      <fill>
        <patternFill>
          <bgColor rgb="FFFF4F4F"/>
        </patternFill>
      </fill>
    </dxf>
    <dxf>
      <font>
        <b/>
        <i val="0"/>
        <color theme="1"/>
      </font>
      <fill>
        <patternFill>
          <bgColor rgb="FFCCFF99"/>
        </patternFill>
      </fill>
    </dxf>
    <dxf>
      <font>
        <b/>
        <i val="0"/>
        <color theme="1"/>
      </font>
      <fill>
        <patternFill>
          <bgColor rgb="FFFF4F4F"/>
        </patternFill>
      </fill>
    </dxf>
    <dxf>
      <font>
        <b/>
        <i val="0"/>
        <color theme="1"/>
      </font>
      <fill>
        <patternFill>
          <bgColor rgb="FFFFFF4B"/>
        </patternFill>
      </fill>
    </dxf>
  </dxfs>
  <tableStyles count="0" defaultTableStyle="TableStyleMedium9" defaultPivotStyle="PivotStyleLight16"/>
  <colors>
    <mruColors>
      <color rgb="FFFFFF4B"/>
      <color rgb="FFFF4F4F"/>
      <color rgb="FFCCFF99"/>
      <color rgb="FFFFCC00"/>
      <color rgb="FFFFFF99"/>
      <color rgb="FFFFFF69"/>
      <color rgb="FFFFFF66"/>
      <color rgb="FFFF7171"/>
      <color rgb="FF99FF6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184150</xdr:rowOff>
    </xdr:from>
    <xdr:to>
      <xdr:col>3</xdr:col>
      <xdr:colOff>120721</xdr:colOff>
      <xdr:row>1</xdr:row>
      <xdr:rowOff>184688</xdr:rowOff>
    </xdr:to>
    <xdr:pic>
      <xdr:nvPicPr>
        <xdr:cNvPr id="2" name="Picture 4" descr="http://intranet.fremap.es/documenta/logos/graficos_mutua/logofre.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90575" y="184150"/>
          <a:ext cx="1790700" cy="930249"/>
        </a:xfrm>
        <a:prstGeom prst="rect">
          <a:avLst/>
        </a:prstGeom>
        <a:noFill/>
      </xdr:spPr>
    </xdr:pic>
    <xdr:clientData/>
  </xdr:twoCellAnchor>
  <xdr:twoCellAnchor editAs="oneCell">
    <xdr:from>
      <xdr:col>1</xdr:col>
      <xdr:colOff>342900</xdr:colOff>
      <xdr:row>1</xdr:row>
      <xdr:rowOff>65012</xdr:rowOff>
    </xdr:from>
    <xdr:to>
      <xdr:col>2</xdr:col>
      <xdr:colOff>533401</xdr:colOff>
      <xdr:row>1</xdr:row>
      <xdr:rowOff>566006</xdr:rowOff>
    </xdr:to>
    <xdr:pic>
      <xdr:nvPicPr>
        <xdr:cNvPr id="5" name="4 Imagen" descr="Logo FREMAP (GRANATE sobre BLANCO).jpg"/>
        <xdr:cNvPicPr>
          <a:picLocks noChangeAspect="1"/>
        </xdr:cNvPicPr>
      </xdr:nvPicPr>
      <xdr:blipFill>
        <a:blip xmlns:r="http://schemas.openxmlformats.org/officeDocument/2006/relationships" r:embed="rId2" cstate="print"/>
        <a:stretch>
          <a:fillRect/>
        </a:stretch>
      </xdr:blipFill>
      <xdr:spPr>
        <a:xfrm>
          <a:off x="342900" y="65012"/>
          <a:ext cx="1038226" cy="5009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3"/>
  <sheetViews>
    <sheetView showGridLines="0" showRowColHeaders="0" tabSelected="1" zoomScaleNormal="100" zoomScaleSheetLayoutView="100" workbookViewId="0">
      <selection activeCell="D2" sqref="D2:H2"/>
    </sheetView>
  </sheetViews>
  <sheetFormatPr baseColWidth="10" defaultColWidth="12.7109375" defaultRowHeight="12.75" x14ac:dyDescent="0.25"/>
  <cols>
    <col min="1" max="1" width="15.7109375" style="16" customWidth="1"/>
    <col min="2" max="8" width="12.7109375" style="16"/>
    <col min="9" max="9" width="0" style="16" hidden="1" customWidth="1"/>
    <col min="10" max="16384" width="12.7109375" style="16"/>
  </cols>
  <sheetData>
    <row r="1" spans="2:9" ht="69.95" customHeight="1" thickBot="1" x14ac:dyDescent="0.3"/>
    <row r="2" spans="2:9" ht="50.1" customHeight="1" x14ac:dyDescent="0.25">
      <c r="B2" s="139"/>
      <c r="C2" s="140"/>
      <c r="D2" s="144" t="s">
        <v>31</v>
      </c>
      <c r="E2" s="145"/>
      <c r="F2" s="145"/>
      <c r="G2" s="145"/>
      <c r="H2" s="146"/>
    </row>
    <row r="3" spans="2:9" s="40" customFormat="1" ht="15" customHeight="1" x14ac:dyDescent="0.25">
      <c r="B3" s="141" t="s">
        <v>80</v>
      </c>
      <c r="C3" s="142"/>
      <c r="D3" s="147"/>
      <c r="E3" s="131"/>
      <c r="F3" s="131"/>
      <c r="G3" s="131"/>
      <c r="H3" s="132"/>
    </row>
    <row r="4" spans="2:9" s="40" customFormat="1" ht="15" customHeight="1" x14ac:dyDescent="0.25">
      <c r="B4" s="141" t="s">
        <v>81</v>
      </c>
      <c r="C4" s="143"/>
      <c r="D4" s="142"/>
      <c r="E4" s="136"/>
      <c r="F4" s="137"/>
      <c r="G4" s="137"/>
      <c r="H4" s="138"/>
    </row>
    <row r="5" spans="2:9" s="40" customFormat="1" ht="15" customHeight="1" x14ac:dyDescent="0.25">
      <c r="B5" s="76" t="s">
        <v>82</v>
      </c>
      <c r="C5" s="84"/>
      <c r="D5" s="82" t="s">
        <v>83</v>
      </c>
      <c r="E5" s="130"/>
      <c r="F5" s="131"/>
      <c r="G5" s="131"/>
      <c r="H5" s="132"/>
    </row>
    <row r="6" spans="2:9" s="40" customFormat="1" ht="15" customHeight="1" thickBot="1" x14ac:dyDescent="0.3">
      <c r="B6" s="77" t="s">
        <v>84</v>
      </c>
      <c r="C6" s="85"/>
      <c r="D6" s="83" t="s">
        <v>85</v>
      </c>
      <c r="E6" s="133"/>
      <c r="F6" s="134"/>
      <c r="G6" s="134"/>
      <c r="H6" s="135"/>
    </row>
    <row r="7" spans="2:9" s="41" customFormat="1" ht="13.5" thickBot="1" x14ac:dyDescent="0.3"/>
    <row r="8" spans="2:9" ht="15.75" customHeight="1" x14ac:dyDescent="0.25">
      <c r="B8" s="96" t="s">
        <v>70</v>
      </c>
      <c r="C8" s="97"/>
      <c r="D8" s="97"/>
      <c r="E8" s="97"/>
      <c r="F8" s="97"/>
      <c r="G8" s="97"/>
      <c r="H8" s="98"/>
    </row>
    <row r="9" spans="2:9" ht="27.75" customHeight="1" x14ac:dyDescent="0.25">
      <c r="B9" s="86" t="s">
        <v>73</v>
      </c>
      <c r="C9" s="87"/>
      <c r="D9" s="87"/>
      <c r="E9" s="87"/>
      <c r="F9" s="87"/>
      <c r="G9" s="87"/>
      <c r="H9" s="88"/>
    </row>
    <row r="10" spans="2:9" ht="27" customHeight="1" x14ac:dyDescent="0.25">
      <c r="B10" s="126" t="s">
        <v>55</v>
      </c>
      <c r="C10" s="127"/>
      <c r="D10" s="127"/>
      <c r="E10" s="127"/>
      <c r="F10" s="28" t="s">
        <v>8</v>
      </c>
      <c r="G10" s="99" t="s">
        <v>57</v>
      </c>
      <c r="H10" s="128" t="s">
        <v>20</v>
      </c>
    </row>
    <row r="11" spans="2:9" ht="18" customHeight="1" thickBot="1" x14ac:dyDescent="0.3">
      <c r="B11" s="29" t="s">
        <v>41</v>
      </c>
      <c r="C11" s="30" t="s">
        <v>42</v>
      </c>
      <c r="D11" s="30" t="s">
        <v>43</v>
      </c>
      <c r="E11" s="30" t="s">
        <v>44</v>
      </c>
      <c r="F11" s="30" t="s">
        <v>40</v>
      </c>
      <c r="G11" s="100"/>
      <c r="H11" s="129"/>
    </row>
    <row r="12" spans="2:9" ht="15.75" customHeight="1" x14ac:dyDescent="0.25">
      <c r="B12" s="63"/>
      <c r="C12" s="64"/>
      <c r="D12" s="64"/>
      <c r="E12" s="64"/>
      <c r="F12" s="24">
        <f>IF(C12=0,0,10*LOG((1/COUNT(C12:E12)*(IF(C12=0,0,(10^(0.1*C12))+IF(D12=0,0,10^(0.1*D12))+IF(E12=0,0,10^(0.1*E12)))))))</f>
        <v>0</v>
      </c>
      <c r="G12" s="67"/>
      <c r="H12" s="68"/>
      <c r="I12" s="16" t="str">
        <f>IF(F12=0,"NO",IF(G12=0,"ERROR","OK"))</f>
        <v>NO</v>
      </c>
    </row>
    <row r="13" spans="2:9" ht="15" customHeight="1" x14ac:dyDescent="0.25">
      <c r="B13" s="65"/>
      <c r="C13" s="66"/>
      <c r="D13" s="66"/>
      <c r="E13" s="66"/>
      <c r="F13" s="20">
        <f>IF(C13=0,0,10*LOG((1/COUNT(C13:E13)*(IF(C13=0,0,(10^(0.1*C13))+IF(D13=0,0,10^(0.1*D13))+IF(E13=0,0,10^(0.1*E13)))))))</f>
        <v>0</v>
      </c>
      <c r="G13" s="69"/>
      <c r="H13" s="70"/>
      <c r="I13" s="16" t="str">
        <f>IF(F13=0,"NO",IF(G13=0,"ERROR","OK"))</f>
        <v>NO</v>
      </c>
    </row>
    <row r="14" spans="2:9" ht="15" customHeight="1" x14ac:dyDescent="0.25">
      <c r="B14" s="65"/>
      <c r="C14" s="66"/>
      <c r="D14" s="66"/>
      <c r="E14" s="66"/>
      <c r="F14" s="20">
        <f>IF(C14=0,0,10*LOG((1/COUNT(C14:E14)*(IF(C14=0,0,(10^(0.1*C14))+IF(D14=0,0,10^(0.1*D14))+IF(E14=0,0,10^(0.1*E14)))))))</f>
        <v>0</v>
      </c>
      <c r="G14" s="69"/>
      <c r="H14" s="70"/>
      <c r="I14" s="16" t="str">
        <f>IF(F14=0,"NO",IF(G14=0,"ERROR","OK"))</f>
        <v>NO</v>
      </c>
    </row>
    <row r="15" spans="2:9" ht="15" customHeight="1" x14ac:dyDescent="0.25">
      <c r="B15" s="65"/>
      <c r="C15" s="66"/>
      <c r="D15" s="66"/>
      <c r="E15" s="66"/>
      <c r="F15" s="20">
        <f>IF(C15=0,0,10*LOG((1/COUNT(C15:E15)*(IF(C15=0,0,(10^(0.1*C15))+IF(D15=0,0,10^(0.1*D15))+IF(E15=0,0,10^(0.1*E15)))))))</f>
        <v>0</v>
      </c>
      <c r="G15" s="69"/>
      <c r="H15" s="70"/>
      <c r="I15" s="16" t="str">
        <f>IF(F15=0,"NO",IF(G15=0,"ERROR","OK"))</f>
        <v>NO</v>
      </c>
    </row>
    <row r="16" spans="2:9" ht="15" customHeight="1" x14ac:dyDescent="0.25">
      <c r="B16" s="65"/>
      <c r="C16" s="66"/>
      <c r="D16" s="66"/>
      <c r="E16" s="66"/>
      <c r="F16" s="20">
        <f>IF(C16=0,0,10*LOG((1/COUNT(C16:E16)*(IF(C16=0,0,(10^(0.1*C16))+IF(D16=0,0,10^(0.1*D16))+IF(E16=0,0,10^(0.1*E16)))))))</f>
        <v>0</v>
      </c>
      <c r="G16" s="69"/>
      <c r="H16" s="70"/>
      <c r="I16" s="16" t="str">
        <f>IF(F16=0,"NO",IF(G16=0,"ERROR","OK"))</f>
        <v>NO</v>
      </c>
    </row>
    <row r="17" spans="2:9" ht="27" customHeight="1" x14ac:dyDescent="0.25">
      <c r="B17" s="35" t="s">
        <v>58</v>
      </c>
      <c r="C17" s="34" t="str">
        <f>IF(F12+F13+F14+F15+F16=0,"-",IF(OR(I12="ERROR",I13="ERROR",I14="ERROR",I15="ERROR",I16="ERROR"),"-",10*LOG(1/8*(IF(F12=0,0,G12*10^(0.1*F12))+IF(F13=0,0,G13*10^(0.1*F13))+IF(F14=0,0,G14*10^(0.1*F14))+IF(F15=0,0,G15*10^(0.1*F15))+IF(F16=0,0,G16*10^(0.1*F16))))))</f>
        <v>-</v>
      </c>
      <c r="D17" s="89" t="str">
        <f>IF(OR(C17="-",C18="-"),"-",IF(C18="-",IF(C17&gt;87,REFERENCIAS!B27,IF(C17&gt;85,REFERENCIAS!B24,IF(C17&gt;80,REFERENCIAS!B21,"NO SUPERA LOS VALORES DE EXPOSICIÓN QUE DAN LUGAR A UNA ACCIÓN"))),IF(AND(C17&gt;87,C18&gt;140),REFERENCIAS!G27,IF(C17&gt;87,REFERENCIAS!B27,IF(C18&gt;140,REFERENCIAS!B28,IF(AND(C17&gt;85,C18&gt;137),REFERENCIAS!G24,IF(C17&gt;85,REFERENCIAS!B24,IF(C18&gt;137,REFERENCIAS!B25,IF(AND(C17&gt;80,C18&gt;135),REFERENCIAS!G21,IF(C17&gt;80,REFERENCIAS!B21,IF(C18&gt;135,REFERENCIAS!B22,"NO SUPERA LOS VALORES DE EXPOSICIÓN QUE DAN LUGAR A UNA ACCIÓN*")))))))))))</f>
        <v>-</v>
      </c>
      <c r="E17" s="90"/>
      <c r="F17" s="90"/>
      <c r="G17" s="90"/>
      <c r="H17" s="91"/>
    </row>
    <row r="18" spans="2:9" ht="23.25" customHeight="1" x14ac:dyDescent="0.25">
      <c r="B18" s="35" t="s">
        <v>59</v>
      </c>
      <c r="C18" s="34" t="str">
        <f>IF(H12+H13+H14+H15+H16=0,"-",MAX(H12:H16))</f>
        <v>-</v>
      </c>
      <c r="D18" s="92"/>
      <c r="E18" s="93"/>
      <c r="F18" s="93"/>
      <c r="G18" s="93"/>
      <c r="H18" s="94"/>
    </row>
    <row r="19" spans="2:9" ht="33.75" customHeight="1" thickBot="1" x14ac:dyDescent="0.3">
      <c r="B19" s="101" t="s">
        <v>45</v>
      </c>
      <c r="C19" s="102"/>
      <c r="D19" s="102"/>
      <c r="E19" s="102"/>
      <c r="F19" s="102"/>
      <c r="G19" s="102"/>
      <c r="H19" s="103"/>
    </row>
    <row r="20" spans="2:9" s="62" customFormat="1" ht="39.950000000000003" customHeight="1" thickBot="1" x14ac:dyDescent="0.3">
      <c r="B20" s="95" t="str">
        <f>IF(C17="-","-",IF(AND(C17&gt;80,C18&gt;135),REFERENCIAS!C10,IF(C17&gt;80,REFERENCIAS!C17,IF(C18&gt;135,REFERENCIAS!C18,"NO SE PRECISAN MEDIDAS PREVENTIVAS"))))</f>
        <v>-</v>
      </c>
      <c r="C20" s="95"/>
      <c r="D20" s="95"/>
      <c r="E20" s="95"/>
      <c r="F20" s="95"/>
      <c r="G20" s="95"/>
      <c r="H20" s="95"/>
    </row>
    <row r="21" spans="2:9" x14ac:dyDescent="0.25">
      <c r="B21" s="96" t="s">
        <v>33</v>
      </c>
      <c r="C21" s="97"/>
      <c r="D21" s="97"/>
      <c r="E21" s="97"/>
      <c r="F21" s="97"/>
      <c r="G21" s="97"/>
      <c r="H21" s="98"/>
    </row>
    <row r="22" spans="2:9" x14ac:dyDescent="0.25">
      <c r="B22" s="86" t="s">
        <v>72</v>
      </c>
      <c r="C22" s="87"/>
      <c r="D22" s="87"/>
      <c r="E22" s="87"/>
      <c r="F22" s="87"/>
      <c r="G22" s="87"/>
      <c r="H22" s="88"/>
    </row>
    <row r="23" spans="2:9" ht="27" customHeight="1" x14ac:dyDescent="0.25">
      <c r="B23" s="126" t="s">
        <v>56</v>
      </c>
      <c r="C23" s="127"/>
      <c r="D23" s="127"/>
      <c r="E23" s="127"/>
      <c r="F23" s="28" t="s">
        <v>8</v>
      </c>
      <c r="G23" s="99" t="s">
        <v>57</v>
      </c>
      <c r="H23" s="128" t="s">
        <v>20</v>
      </c>
    </row>
    <row r="24" spans="2:9" ht="18" customHeight="1" thickBot="1" x14ac:dyDescent="0.3">
      <c r="B24" s="29" t="s">
        <v>41</v>
      </c>
      <c r="C24" s="30" t="s">
        <v>42</v>
      </c>
      <c r="D24" s="30" t="s">
        <v>43</v>
      </c>
      <c r="E24" s="30" t="s">
        <v>44</v>
      </c>
      <c r="F24" s="30" t="s">
        <v>77</v>
      </c>
      <c r="G24" s="100"/>
      <c r="H24" s="129"/>
    </row>
    <row r="25" spans="2:9" ht="15" customHeight="1" x14ac:dyDescent="0.25">
      <c r="B25" s="25" t="str">
        <f>IF(B12="","",B12)</f>
        <v/>
      </c>
      <c r="C25" s="71"/>
      <c r="D25" s="71"/>
      <c r="E25" s="71"/>
      <c r="F25" s="20">
        <f>IF(C25=0,0,10*LOG((1/COUNT(C25:E25))*(IF(C25=0,0,(10^(0.1*C25))+IF(D25=0,0,10^(0.1*D25))+IF(E25=0,0,10^(0.1*E25))))))</f>
        <v>0</v>
      </c>
      <c r="G25" s="26" t="str">
        <f>IF(C25="","",G12)</f>
        <v/>
      </c>
      <c r="H25" s="27" t="str">
        <f>IF(C25="","",H12)</f>
        <v/>
      </c>
      <c r="I25" s="16" t="str">
        <f>IF(F25=0,"NO",IF(G25=0,"ERROR","OK"))</f>
        <v>NO</v>
      </c>
    </row>
    <row r="26" spans="2:9" ht="15" customHeight="1" x14ac:dyDescent="0.25">
      <c r="B26" s="22" t="str">
        <f t="shared" ref="B26:B28" si="0">IF(B13="","",B13)</f>
        <v/>
      </c>
      <c r="C26" s="72"/>
      <c r="D26" s="72"/>
      <c r="E26" s="72"/>
      <c r="F26" s="20">
        <f>IF(C26=0,0,10*LOG((1/COUNT(C26:E26))*(IF(C26=0,0,(10^(0.1*C26))+IF(D26=0,0,10^(0.1*D26))+IF(E26=0,0,10^(0.1*E26))))))</f>
        <v>0</v>
      </c>
      <c r="G26" s="15" t="str">
        <f>IF(C26="","",G13)</f>
        <v/>
      </c>
      <c r="H26" s="21" t="str">
        <f>IF(C26="","",H13)</f>
        <v/>
      </c>
      <c r="I26" s="16" t="str">
        <f>IF(F26=0,"NO",IF(G26=0,"ERROR","OK"))</f>
        <v>NO</v>
      </c>
    </row>
    <row r="27" spans="2:9" ht="16.5" customHeight="1" x14ac:dyDescent="0.25">
      <c r="B27" s="22" t="str">
        <f t="shared" si="0"/>
        <v/>
      </c>
      <c r="C27" s="72"/>
      <c r="D27" s="72"/>
      <c r="E27" s="72"/>
      <c r="F27" s="20">
        <f>IF(C27=0,0,10*LOG((1/COUNT(C27:E27))*(IF(C27=0,0,(10^(0.1*C27))+IF(D27=0,0,10^(0.1*D27))+IF(E27=0,0,10^(0.1*E27))))))</f>
        <v>0</v>
      </c>
      <c r="G27" s="15" t="str">
        <f>IF(C27="","",G14)</f>
        <v/>
      </c>
      <c r="H27" s="21" t="str">
        <f>IF(C27="","",H14)</f>
        <v/>
      </c>
      <c r="I27" s="16" t="str">
        <f>IF(F27=0,"NO",IF(G27=0,"ERROR","OK"))</f>
        <v>NO</v>
      </c>
    </row>
    <row r="28" spans="2:9" ht="15" customHeight="1" x14ac:dyDescent="0.25">
      <c r="B28" s="22" t="str">
        <f t="shared" si="0"/>
        <v/>
      </c>
      <c r="C28" s="72"/>
      <c r="D28" s="72"/>
      <c r="E28" s="72"/>
      <c r="F28" s="20">
        <f>IF(C28=0,0,10*LOG((1/COUNT(C28:E28))*(IF(C28=0,0,(10^(0.1*C28))+IF(D28=0,0,10^(0.1*D28))+IF(E28=0,0,10^(0.1*E28))))))</f>
        <v>0</v>
      </c>
      <c r="G28" s="15" t="str">
        <f>IF(C28="","",G15)</f>
        <v/>
      </c>
      <c r="H28" s="21" t="str">
        <f>IF(C28="","",H15)</f>
        <v/>
      </c>
      <c r="I28" s="16" t="str">
        <f>IF(F28=0,"NO",IF(G28=0,"ERROR","OK"))</f>
        <v>NO</v>
      </c>
    </row>
    <row r="29" spans="2:9" ht="15" customHeight="1" thickBot="1" x14ac:dyDescent="0.3">
      <c r="B29" s="53" t="str">
        <f t="shared" ref="B29" si="1">IF(B16="","",B16)</f>
        <v/>
      </c>
      <c r="C29" s="73"/>
      <c r="D29" s="73"/>
      <c r="E29" s="73"/>
      <c r="F29" s="54">
        <f>IF(C29=0,0,10*LOG((1/COUNT(C29:E29))*(IF(C29=0,0,(10^(0.1*C29))+IF(D29=0,0,10^(0.1*D29))+IF(E29=0,0,10^(0.1*E29))))))</f>
        <v>0</v>
      </c>
      <c r="G29" s="38" t="str">
        <f>IF(C29="","",G16)</f>
        <v/>
      </c>
      <c r="H29" s="55" t="str">
        <f>IF(C29="","",H16)</f>
        <v/>
      </c>
      <c r="I29" s="16" t="str">
        <f>IF(F29=0,"NO",IF(G29=0,"ERROR","OK"))</f>
        <v>NO</v>
      </c>
    </row>
    <row r="30" spans="2:9" ht="19.5" hidden="1" customHeight="1" thickBot="1" x14ac:dyDescent="0.3">
      <c r="B30" s="48" t="s">
        <v>62</v>
      </c>
      <c r="C30" s="49" t="str">
        <f>IF(F25+F26+F27+F28+F29=0,"-",IF(OR(I25="ERROR",I26="ERROR",I27="ERROR",I28="ERROR",I29="ERROR"),"-",10*LOG(1/8*(IF(F25=0,0,G25*10^(0.1*F25))+IF(F26=0,0,G26*10^(0.1*F26))+IF(F27=0,0,G27*10^(0.1*F27))+IF(F28=0,0,G28*10^(0.1*F28))+IF(F29=0,0,G29*10^(0.1*F29))))))</f>
        <v>-</v>
      </c>
      <c r="D30" s="50"/>
      <c r="E30" s="51"/>
      <c r="F30" s="18"/>
      <c r="G30" s="51"/>
      <c r="H30" s="52"/>
    </row>
    <row r="31" spans="2:9" x14ac:dyDescent="0.25">
      <c r="B31" s="86" t="s">
        <v>71</v>
      </c>
      <c r="C31" s="87"/>
      <c r="D31" s="87"/>
      <c r="E31" s="87"/>
      <c r="F31" s="87"/>
      <c r="G31" s="87"/>
      <c r="H31" s="88"/>
    </row>
    <row r="32" spans="2:9" ht="26.25" thickBot="1" x14ac:dyDescent="0.3">
      <c r="B32" s="36" t="s">
        <v>66</v>
      </c>
      <c r="C32" s="37" t="s">
        <v>65</v>
      </c>
      <c r="D32" s="37" t="s">
        <v>64</v>
      </c>
      <c r="E32" s="37" t="s">
        <v>18</v>
      </c>
      <c r="F32" s="59" t="s">
        <v>63</v>
      </c>
      <c r="G32" s="37" t="s">
        <v>67</v>
      </c>
      <c r="H32" s="60" t="s">
        <v>68</v>
      </c>
      <c r="I32" s="42" t="s">
        <v>19</v>
      </c>
    </row>
    <row r="33" spans="2:9" ht="17.25" customHeight="1" x14ac:dyDescent="0.25">
      <c r="B33" s="74"/>
      <c r="C33" s="67"/>
      <c r="D33" s="67"/>
      <c r="E33" s="56" t="str">
        <f>IF(B12="","",B12)</f>
        <v/>
      </c>
      <c r="F33" s="57" t="str">
        <f>IF(OR(F12="-",I33="-"),"-",F12-I33)</f>
        <v>-</v>
      </c>
      <c r="G33" s="57" t="str">
        <f>IF(OR(F12="-",I33="-"),"-",F12-I33+4)</f>
        <v>-</v>
      </c>
      <c r="H33" s="58" t="str">
        <f>IF(G33="-","-",IF(G33&gt;80,"INSUFICIENTE",IF(G33&gt;75,"ACEPTABLE",IF(G33&gt;70,"SATISFACTORIO",IF(G33&gt;=65,"ACEPTABLE","EXCESIVO")))))</f>
        <v>-</v>
      </c>
      <c r="I33" s="43" t="str">
        <f>IF(OR(F12=0,F25=0),"-",IF(F25-F12&lt;=2,$C$33-((($B$33-$C$33)*(F25-F12-2))/4),$C$33-((($C$33-$D$33)*(F25-F12-2))/8)))</f>
        <v>-</v>
      </c>
    </row>
    <row r="34" spans="2:9" ht="17.25" customHeight="1" x14ac:dyDescent="0.25">
      <c r="B34" s="107" t="s">
        <v>21</v>
      </c>
      <c r="C34" s="109" t="s">
        <v>22</v>
      </c>
      <c r="D34" s="109" t="s">
        <v>23</v>
      </c>
      <c r="E34" s="23" t="str">
        <f t="shared" ref="E34:E37" si="2">IF(B13="","",B13)</f>
        <v/>
      </c>
      <c r="F34" s="31" t="str">
        <f>IF(OR(F13="-",I34="-"),"-",F13-I34)</f>
        <v>-</v>
      </c>
      <c r="G34" s="32" t="str">
        <f>IF(OR(F13="-",I34="-"),"-",F13-I34+4)</f>
        <v>-</v>
      </c>
      <c r="H34" s="33" t="str">
        <f>IF(G34="-","-",IF(G34&gt;80,"INSUFICIENTE",IF(G34&gt;75,"ACEPTABLE",IF(G34&gt;70,"SATISFACTORIO",IF(G34&gt;=65,"ACEPTABLE","EXCESIVO")))))</f>
        <v>-</v>
      </c>
      <c r="I34" s="43" t="str">
        <f>IF(OR(F13=0,F26=0),"-",IF(F26-F13&lt;=2,$C$33-((($B$33-$C$33)*(F26-F13-2))/4),$C$33-((($C$33-$D$33)*(F26-F13-2))/8)))</f>
        <v>-</v>
      </c>
    </row>
    <row r="35" spans="2:9" ht="17.25" customHeight="1" x14ac:dyDescent="0.25">
      <c r="B35" s="108"/>
      <c r="C35" s="110"/>
      <c r="D35" s="110"/>
      <c r="E35" s="23" t="str">
        <f t="shared" si="2"/>
        <v/>
      </c>
      <c r="F35" s="31" t="str">
        <f>IF(OR(F14="-",I35="-"),"-",F14-I35)</f>
        <v>-</v>
      </c>
      <c r="G35" s="32" t="str">
        <f>IF(OR(F14="-",I35="-"),"-",F14-I35+4)</f>
        <v>-</v>
      </c>
      <c r="H35" s="33" t="str">
        <f>IF(G35="-","-",IF(G35&gt;80,"INSUFICIENTE",IF(G35&gt;75,"ACEPTABLE",IF(G35&gt;70,"SATISFACTORIO",IF(G35&gt;=65,"ACEPTABLE","EXCESIVO")))))</f>
        <v>-</v>
      </c>
      <c r="I35" s="43" t="str">
        <f>IF(OR(F14=0,F27=0),"-",IF(F27-F14&lt;=2,$C$33-((($B$33-$C$33)*(F27-F14-2))/4),$C$33-((($C$33-$D$33)*(F27-F14-2))/8)))</f>
        <v>-</v>
      </c>
    </row>
    <row r="36" spans="2:9" ht="17.25" customHeight="1" x14ac:dyDescent="0.25">
      <c r="B36" s="108"/>
      <c r="C36" s="110"/>
      <c r="D36" s="110"/>
      <c r="E36" s="23" t="str">
        <f t="shared" si="2"/>
        <v/>
      </c>
      <c r="F36" s="31" t="str">
        <f>IF(OR(F15="-",I36="-"),"-",F15-I36)</f>
        <v>-</v>
      </c>
      <c r="G36" s="32" t="str">
        <f>IF(OR(F15="-",I36="-"),"-",F15-I36+4)</f>
        <v>-</v>
      </c>
      <c r="H36" s="33" t="str">
        <f>IF(G36="-","-",IF(G36&gt;80,"INSUFICIENTE",IF(G36&gt;75,"ACEPTABLE",IF(G36&gt;70,"SATISFACTORIO",IF(G36&gt;=65,"ACEPTABLE","EXCESIVO")))))</f>
        <v>-</v>
      </c>
      <c r="I36" s="43" t="str">
        <f>IF(OR(F15=0,F28=0),"-",IF(F28-F15&lt;=2,$C$33-((($B$33-$C$33)*(F28-F15-2))/4),$C$33-((($C$33-$D$33)*(F28-F15-2))/8)))</f>
        <v>-</v>
      </c>
    </row>
    <row r="37" spans="2:9" ht="17.25" customHeight="1" x14ac:dyDescent="0.25">
      <c r="B37" s="108"/>
      <c r="C37" s="110"/>
      <c r="D37" s="110"/>
      <c r="E37" s="23" t="str">
        <f t="shared" si="2"/>
        <v/>
      </c>
      <c r="F37" s="31" t="str">
        <f>IF(OR(F16="-",I37="-"),"-",F16-I37)</f>
        <v>-</v>
      </c>
      <c r="G37" s="32" t="str">
        <f>IF(OR(F16="-",I37="-"),"-",F16-I37+4)</f>
        <v>-</v>
      </c>
      <c r="H37" s="33" t="str">
        <f>IF(G37="-","-",IF(G37&gt;80,"INSUFICIENTE",IF(G37&gt;75,"ACEPTABLE",IF(G37&gt;70,"SATISFACTORIO",IF(G37&gt;=65,"ACEPTABLE","EXCESIVO")))))</f>
        <v>-</v>
      </c>
      <c r="I37" s="43" t="str">
        <f>IF(OR(F16=0,F29=0),"-",IF(F29-F16&lt;=2,$C$33-((($B$33-$C$33)*(F29-F16-2))/4),$C$33-((($C$33-$D$33)*(F29-F16-2))/8)))</f>
        <v>-</v>
      </c>
    </row>
    <row r="38" spans="2:9" ht="13.5" thickBot="1" x14ac:dyDescent="0.3">
      <c r="B38" s="104" t="s">
        <v>69</v>
      </c>
      <c r="C38" s="105"/>
      <c r="D38" s="105"/>
      <c r="E38" s="105"/>
      <c r="F38" s="105"/>
      <c r="G38" s="105"/>
      <c r="H38" s="106"/>
      <c r="I38" s="44"/>
    </row>
    <row r="39" spans="2:9" s="41" customFormat="1" ht="8.1" customHeight="1" thickBot="1" x14ac:dyDescent="0.3"/>
    <row r="40" spans="2:9" ht="13.5" thickBot="1" x14ac:dyDescent="0.3">
      <c r="B40" s="120" t="s">
        <v>32</v>
      </c>
      <c r="C40" s="121"/>
      <c r="D40" s="121"/>
      <c r="E40" s="121"/>
      <c r="F40" s="121"/>
      <c r="G40" s="121"/>
      <c r="H40" s="122"/>
      <c r="I40" s="44"/>
    </row>
    <row r="41" spans="2:9" x14ac:dyDescent="0.25">
      <c r="B41" s="86" t="s">
        <v>74</v>
      </c>
      <c r="C41" s="87"/>
      <c r="D41" s="87"/>
      <c r="E41" s="87"/>
      <c r="F41" s="87"/>
      <c r="G41" s="87"/>
      <c r="H41" s="88"/>
    </row>
    <row r="42" spans="2:9" ht="19.5" customHeight="1" x14ac:dyDescent="0.25">
      <c r="B42" s="80" t="s">
        <v>0</v>
      </c>
      <c r="C42" s="26">
        <f>B33</f>
        <v>0</v>
      </c>
      <c r="D42" s="78" t="s">
        <v>60</v>
      </c>
      <c r="E42" s="61" t="str">
        <f>IF(C18&lt;135,"-",C18)</f>
        <v>-</v>
      </c>
      <c r="F42" s="111" t="str">
        <f>IF(E44="-","-",IF(E44&lt;135,"ADECUADO","INSUFICIENTE"))</f>
        <v>-</v>
      </c>
      <c r="G42" s="112"/>
      <c r="H42" s="113"/>
    </row>
    <row r="43" spans="2:9" ht="17.25" customHeight="1" x14ac:dyDescent="0.25">
      <c r="B43" s="81" t="s">
        <v>1</v>
      </c>
      <c r="C43" s="15">
        <f>C33</f>
        <v>0</v>
      </c>
      <c r="D43" s="79" t="s">
        <v>3</v>
      </c>
      <c r="E43" s="75"/>
      <c r="F43" s="111"/>
      <c r="G43" s="112"/>
      <c r="H43" s="113"/>
    </row>
    <row r="44" spans="2:9" ht="21" customHeight="1" thickBot="1" x14ac:dyDescent="0.3">
      <c r="B44" s="36" t="s">
        <v>2</v>
      </c>
      <c r="C44" s="38">
        <f>D33</f>
        <v>0</v>
      </c>
      <c r="D44" s="37" t="s">
        <v>61</v>
      </c>
      <c r="E44" s="39" t="str">
        <f>IF(OR(E42="-",IF(E43="Bajas",C44-5,IF(E43="Medias y altas",C43-5,IF(E43="Altas",C42,"-")))="-"),"-",E42-IF(E43="Bajas",C44-5,IF(E43="Medias y altas",C43-5,IF(E43="Altas",C42,"-"))))</f>
        <v>-</v>
      </c>
      <c r="F44" s="114"/>
      <c r="G44" s="115"/>
      <c r="H44" s="116"/>
    </row>
    <row r="45" spans="2:9" s="41" customFormat="1" ht="13.5" thickBot="1" x14ac:dyDescent="0.3"/>
    <row r="46" spans="2:9" ht="21" customHeight="1" thickBot="1" x14ac:dyDescent="0.3">
      <c r="B46" s="123" t="s">
        <v>13</v>
      </c>
      <c r="C46" s="124"/>
      <c r="D46" s="124"/>
      <c r="E46" s="124"/>
      <c r="F46" s="124"/>
      <c r="G46" s="124"/>
      <c r="H46" s="125"/>
    </row>
    <row r="47" spans="2:9" s="44" customFormat="1" ht="154.5" customHeight="1" x14ac:dyDescent="0.25">
      <c r="B47" s="118" t="str">
        <f>IF(OR(C17="-",C18="-"),"-",IF(D17="NO SUPERA LOS VALORES DE EXPOSICIÓN QUE DAN LUGAR A UNA ACCIÓN","NO SE PRECISAN MEDIDAS PREVENTIVAS",IF(OR(C17&gt;87,C18&gt;140),'MEDIDAS PREVENTIVAS'!A8,IF(OR(C17&gt;85,C18&gt;137),'MEDIDAS PREVENTIVAS'!A4,IF(OR(C17&gt;80,C18&gt;135),'MEDIDAS PREVENTIVAS'!A2,"NO SE PRECISAN MEDIDAS PREVENTIVAS")))))</f>
        <v>-</v>
      </c>
      <c r="C47" s="119"/>
      <c r="D47" s="119"/>
      <c r="E47" s="119"/>
      <c r="F47" s="119"/>
      <c r="G47" s="119"/>
      <c r="H47" s="119"/>
    </row>
    <row r="48" spans="2:9" s="44" customFormat="1" ht="402.75" customHeight="1" x14ac:dyDescent="0.25">
      <c r="B48" s="118" t="str">
        <f>IF(OR(C17="-",C18="-"),"-",IF(OR(C17&gt;87,C18&gt;140),'MEDIDAS PREVENTIVAS'!A9,"  "))</f>
        <v>-</v>
      </c>
      <c r="C48" s="118"/>
      <c r="D48" s="118"/>
      <c r="E48" s="118"/>
      <c r="F48" s="118"/>
      <c r="G48" s="118"/>
      <c r="H48" s="118"/>
    </row>
    <row r="49" spans="2:8" s="44" customFormat="1" ht="168" hidden="1" customHeight="1" x14ac:dyDescent="0.25">
      <c r="B49" s="118" t="str">
        <f>IF(C17="-","-",IF(OR(C17&gt;87,C18&gt;140),'MEDIDAS PREVENTIVAS'!A10,"  "))</f>
        <v>-</v>
      </c>
      <c r="C49" s="118"/>
      <c r="D49" s="118"/>
      <c r="E49" s="118"/>
      <c r="F49" s="118"/>
      <c r="G49" s="118"/>
      <c r="H49" s="118"/>
    </row>
    <row r="50" spans="2:8" s="44" customFormat="1" ht="18" customHeight="1" x14ac:dyDescent="0.25">
      <c r="B50" s="117"/>
      <c r="C50" s="117"/>
      <c r="D50" s="117"/>
      <c r="E50" s="117"/>
      <c r="F50" s="117"/>
      <c r="G50" s="117"/>
      <c r="H50" s="117"/>
    </row>
    <row r="51" spans="2:8" s="44" customFormat="1" ht="21.75" customHeight="1" x14ac:dyDescent="0.25">
      <c r="E51" s="45"/>
      <c r="F51" s="45"/>
      <c r="G51" s="45"/>
      <c r="H51" s="46"/>
    </row>
    <row r="52" spans="2:8" s="44" customFormat="1" ht="18" customHeight="1" x14ac:dyDescent="0.25">
      <c r="D52" s="45"/>
      <c r="E52" s="45"/>
      <c r="F52" s="45"/>
      <c r="G52" s="45"/>
      <c r="H52" s="46"/>
    </row>
    <row r="53" spans="2:8" s="44" customFormat="1" ht="24" customHeight="1" x14ac:dyDescent="0.25">
      <c r="B53" s="45"/>
      <c r="C53" s="45"/>
      <c r="D53" s="45"/>
      <c r="E53" s="45"/>
      <c r="F53" s="45"/>
      <c r="G53" s="45"/>
      <c r="H53" s="46"/>
    </row>
    <row r="54" spans="2:8" s="44" customFormat="1" ht="24.75" customHeight="1" x14ac:dyDescent="0.25">
      <c r="B54" s="45"/>
      <c r="C54" s="45"/>
      <c r="D54" s="45"/>
      <c r="E54" s="45"/>
      <c r="F54" s="45"/>
      <c r="G54" s="45"/>
      <c r="H54" s="17"/>
    </row>
    <row r="55" spans="2:8" s="44" customFormat="1" x14ac:dyDescent="0.25">
      <c r="G55" s="45"/>
      <c r="H55" s="46"/>
    </row>
    <row r="56" spans="2:8" s="44" customFormat="1" x14ac:dyDescent="0.25">
      <c r="G56" s="17"/>
      <c r="H56" s="46"/>
    </row>
    <row r="57" spans="2:8" s="44" customFormat="1" x14ac:dyDescent="0.25">
      <c r="G57" s="47"/>
      <c r="H57" s="46"/>
    </row>
    <row r="58" spans="2:8" s="44" customFormat="1" x14ac:dyDescent="0.25">
      <c r="G58" s="45"/>
      <c r="H58" s="46"/>
    </row>
    <row r="59" spans="2:8" s="44" customFormat="1" x14ac:dyDescent="0.25">
      <c r="G59" s="45"/>
      <c r="H59" s="46"/>
    </row>
    <row r="60" spans="2:8" s="44" customFormat="1" x14ac:dyDescent="0.25">
      <c r="G60" s="45"/>
      <c r="H60" s="46"/>
    </row>
    <row r="61" spans="2:8" s="44" customFormat="1" x14ac:dyDescent="0.25">
      <c r="G61" s="45"/>
      <c r="H61" s="46"/>
    </row>
    <row r="62" spans="2:8" s="44" customFormat="1" x14ac:dyDescent="0.25">
      <c r="G62" s="45"/>
      <c r="H62" s="46"/>
    </row>
    <row r="63" spans="2:8" s="44" customFormat="1" x14ac:dyDescent="0.25">
      <c r="G63" s="45"/>
      <c r="H63" s="46"/>
    </row>
    <row r="64" spans="2:8" s="44" customFormat="1" x14ac:dyDescent="0.25">
      <c r="G64" s="45"/>
    </row>
    <row r="65" spans="7:7" s="44" customFormat="1" x14ac:dyDescent="0.25">
      <c r="G65" s="45"/>
    </row>
    <row r="66" spans="7:7" s="44" customFormat="1" x14ac:dyDescent="0.25">
      <c r="G66" s="45"/>
    </row>
    <row r="67" spans="7:7" s="44" customFormat="1" x14ac:dyDescent="0.25">
      <c r="G67" s="45"/>
    </row>
    <row r="68" spans="7:7" s="44" customFormat="1" x14ac:dyDescent="0.25">
      <c r="G68" s="45"/>
    </row>
    <row r="69" spans="7:7" s="44" customFormat="1" x14ac:dyDescent="0.25">
      <c r="G69" s="45"/>
    </row>
    <row r="70" spans="7:7" s="44" customFormat="1" x14ac:dyDescent="0.25"/>
    <row r="71" spans="7:7" s="44" customFormat="1" x14ac:dyDescent="0.25"/>
    <row r="72" spans="7:7" s="44" customFormat="1" x14ac:dyDescent="0.25"/>
    <row r="73" spans="7:7" s="44" customFormat="1" x14ac:dyDescent="0.25"/>
    <row r="74" spans="7:7" s="44" customFormat="1" x14ac:dyDescent="0.25"/>
    <row r="75" spans="7:7" s="44" customFormat="1" x14ac:dyDescent="0.25"/>
    <row r="76" spans="7:7" s="44" customFormat="1" x14ac:dyDescent="0.25"/>
    <row r="77" spans="7:7" s="44" customFormat="1" x14ac:dyDescent="0.25"/>
    <row r="78" spans="7:7" s="44" customFormat="1" x14ac:dyDescent="0.25"/>
    <row r="79" spans="7:7" s="44" customFormat="1" x14ac:dyDescent="0.25"/>
    <row r="80" spans="7:7"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row r="103" s="44" customFormat="1" x14ac:dyDescent="0.25"/>
    <row r="104" s="44" customFormat="1" x14ac:dyDescent="0.25"/>
    <row r="105" s="44" customFormat="1" x14ac:dyDescent="0.25"/>
    <row r="106" s="44" customFormat="1" x14ac:dyDescent="0.25"/>
    <row r="107" s="44" customFormat="1" x14ac:dyDescent="0.25"/>
    <row r="108" s="44" customFormat="1" x14ac:dyDescent="0.25"/>
    <row r="109" s="44" customFormat="1" x14ac:dyDescent="0.25"/>
    <row r="110" s="44" customFormat="1" x14ac:dyDescent="0.25"/>
    <row r="111" s="44" customFormat="1" x14ac:dyDescent="0.25"/>
    <row r="112"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pans="2:6" s="44" customFormat="1" x14ac:dyDescent="0.25"/>
    <row r="162" spans="2:6" s="44" customFormat="1" x14ac:dyDescent="0.25"/>
    <row r="163" spans="2:6" s="44" customFormat="1" x14ac:dyDescent="0.25"/>
    <row r="164" spans="2:6" s="44" customFormat="1" x14ac:dyDescent="0.25"/>
    <row r="165" spans="2:6" s="44" customFormat="1" x14ac:dyDescent="0.25"/>
    <row r="166" spans="2:6" s="44" customFormat="1" x14ac:dyDescent="0.25"/>
    <row r="167" spans="2:6" s="44" customFormat="1" x14ac:dyDescent="0.25"/>
    <row r="168" spans="2:6" s="44" customFormat="1" x14ac:dyDescent="0.25"/>
    <row r="169" spans="2:6" s="44" customFormat="1" x14ac:dyDescent="0.25"/>
    <row r="170" spans="2:6" s="44" customFormat="1" x14ac:dyDescent="0.25"/>
    <row r="171" spans="2:6" s="44" customFormat="1" x14ac:dyDescent="0.25"/>
    <row r="172" spans="2:6" s="44" customFormat="1" x14ac:dyDescent="0.25"/>
    <row r="173" spans="2:6" s="44" customFormat="1" x14ac:dyDescent="0.25"/>
    <row r="174" spans="2:6" s="44" customFormat="1" x14ac:dyDescent="0.25"/>
    <row r="175" spans="2:6" s="44" customFormat="1" x14ac:dyDescent="0.25">
      <c r="B175" s="16"/>
      <c r="C175" s="16"/>
      <c r="D175" s="16"/>
      <c r="E175" s="16"/>
      <c r="F175" s="16"/>
    </row>
    <row r="176" spans="2:6" s="44" customFormat="1" x14ac:dyDescent="0.25">
      <c r="B176" s="16"/>
      <c r="C176" s="16"/>
      <c r="D176" s="16"/>
      <c r="E176" s="16"/>
      <c r="F176" s="16"/>
    </row>
    <row r="177" spans="2:6" s="44" customFormat="1" x14ac:dyDescent="0.25">
      <c r="B177" s="16"/>
      <c r="C177" s="16"/>
      <c r="D177" s="16"/>
      <c r="E177" s="16"/>
      <c r="F177" s="16"/>
    </row>
    <row r="178" spans="2:6" s="44" customFormat="1" x14ac:dyDescent="0.25">
      <c r="B178" s="16"/>
      <c r="C178" s="16"/>
      <c r="D178" s="16"/>
      <c r="E178" s="16"/>
      <c r="F178" s="16"/>
    </row>
    <row r="179" spans="2:6" s="44" customFormat="1" x14ac:dyDescent="0.25">
      <c r="B179" s="16"/>
      <c r="C179" s="16"/>
      <c r="D179" s="16"/>
      <c r="E179" s="16"/>
      <c r="F179" s="16"/>
    </row>
    <row r="180" spans="2:6" s="44" customFormat="1" x14ac:dyDescent="0.25">
      <c r="B180" s="16"/>
      <c r="C180" s="16"/>
      <c r="D180" s="16"/>
      <c r="E180" s="16"/>
      <c r="F180" s="16"/>
    </row>
    <row r="181" spans="2:6" s="44" customFormat="1" x14ac:dyDescent="0.25">
      <c r="B181" s="16"/>
      <c r="C181" s="16"/>
      <c r="D181" s="16"/>
      <c r="E181" s="16"/>
      <c r="F181" s="16"/>
    </row>
    <row r="182" spans="2:6" s="44" customFormat="1" x14ac:dyDescent="0.25">
      <c r="B182" s="16"/>
      <c r="C182" s="16"/>
      <c r="D182" s="16"/>
      <c r="E182" s="16"/>
      <c r="F182" s="16"/>
    </row>
    <row r="183" spans="2:6" s="44" customFormat="1" x14ac:dyDescent="0.25">
      <c r="B183" s="16"/>
      <c r="C183" s="16"/>
      <c r="D183" s="16"/>
      <c r="E183" s="16"/>
      <c r="F183" s="16"/>
    </row>
    <row r="184" spans="2:6" s="44" customFormat="1" x14ac:dyDescent="0.25">
      <c r="B184" s="16"/>
      <c r="C184" s="16"/>
      <c r="D184" s="16"/>
      <c r="E184" s="16"/>
      <c r="F184" s="16"/>
    </row>
    <row r="185" spans="2:6" s="44" customFormat="1" x14ac:dyDescent="0.25">
      <c r="B185" s="16"/>
      <c r="C185" s="16"/>
      <c r="D185" s="16"/>
      <c r="E185" s="16"/>
      <c r="F185" s="16"/>
    </row>
    <row r="186" spans="2:6" s="44" customFormat="1" x14ac:dyDescent="0.25">
      <c r="B186" s="16"/>
      <c r="C186" s="16"/>
      <c r="D186" s="16"/>
      <c r="E186" s="16"/>
      <c r="F186" s="16"/>
    </row>
    <row r="187" spans="2:6" s="44" customFormat="1" x14ac:dyDescent="0.25">
      <c r="B187" s="16"/>
      <c r="C187" s="16"/>
      <c r="D187" s="16"/>
      <c r="E187" s="16"/>
      <c r="F187" s="16"/>
    </row>
    <row r="188" spans="2:6" s="44" customFormat="1" x14ac:dyDescent="0.25">
      <c r="B188" s="16"/>
      <c r="C188" s="16"/>
      <c r="D188" s="16"/>
      <c r="E188" s="16"/>
      <c r="F188" s="16"/>
    </row>
    <row r="189" spans="2:6" s="44" customFormat="1" x14ac:dyDescent="0.25">
      <c r="B189" s="16"/>
      <c r="C189" s="16"/>
      <c r="D189" s="16"/>
      <c r="E189" s="16"/>
      <c r="F189" s="16"/>
    </row>
    <row r="190" spans="2:6" s="44" customFormat="1" x14ac:dyDescent="0.25">
      <c r="B190" s="16"/>
      <c r="C190" s="16"/>
      <c r="D190" s="16"/>
      <c r="E190" s="16"/>
      <c r="F190" s="16"/>
    </row>
    <row r="191" spans="2:6" s="44" customFormat="1" x14ac:dyDescent="0.25">
      <c r="B191" s="16"/>
      <c r="C191" s="16"/>
      <c r="D191" s="16"/>
      <c r="E191" s="16"/>
      <c r="F191" s="16"/>
    </row>
    <row r="192" spans="2:6" s="44" customFormat="1" x14ac:dyDescent="0.25">
      <c r="B192" s="16"/>
      <c r="C192" s="16"/>
      <c r="D192" s="16"/>
      <c r="E192" s="16"/>
      <c r="F192" s="16"/>
    </row>
    <row r="193" spans="2:8" s="44" customFormat="1" x14ac:dyDescent="0.25">
      <c r="B193" s="16"/>
      <c r="C193" s="16"/>
      <c r="D193" s="16"/>
      <c r="E193" s="16"/>
      <c r="F193" s="16"/>
    </row>
    <row r="194" spans="2:8" s="44" customFormat="1" x14ac:dyDescent="0.25">
      <c r="B194" s="16"/>
      <c r="C194" s="16"/>
      <c r="D194" s="16"/>
      <c r="E194" s="16"/>
      <c r="F194" s="16"/>
    </row>
    <row r="195" spans="2:8" s="44" customFormat="1" x14ac:dyDescent="0.25">
      <c r="B195" s="16"/>
      <c r="C195" s="16"/>
      <c r="D195" s="16"/>
      <c r="E195" s="16"/>
      <c r="F195" s="16"/>
    </row>
    <row r="196" spans="2:8" s="44" customFormat="1" x14ac:dyDescent="0.25">
      <c r="B196" s="16"/>
      <c r="C196" s="16"/>
      <c r="D196" s="16"/>
      <c r="E196" s="16"/>
      <c r="F196" s="16"/>
    </row>
    <row r="197" spans="2:8" s="44" customFormat="1" x14ac:dyDescent="0.25">
      <c r="B197" s="16"/>
      <c r="C197" s="16"/>
      <c r="D197" s="16"/>
      <c r="E197" s="16"/>
      <c r="F197" s="16"/>
    </row>
    <row r="198" spans="2:8" s="44" customFormat="1" x14ac:dyDescent="0.25">
      <c r="B198" s="16"/>
      <c r="C198" s="16"/>
      <c r="D198" s="16"/>
      <c r="E198" s="16"/>
      <c r="F198" s="16"/>
    </row>
    <row r="199" spans="2:8" s="44" customFormat="1" x14ac:dyDescent="0.25">
      <c r="B199" s="16"/>
      <c r="C199" s="16"/>
      <c r="D199" s="16"/>
      <c r="E199" s="16"/>
      <c r="F199" s="16"/>
    </row>
    <row r="200" spans="2:8" s="44" customFormat="1" x14ac:dyDescent="0.25">
      <c r="B200" s="16"/>
      <c r="C200" s="16"/>
      <c r="D200" s="16"/>
      <c r="E200" s="16"/>
      <c r="F200" s="16"/>
      <c r="G200" s="16"/>
      <c r="H200" s="16"/>
    </row>
    <row r="201" spans="2:8" s="44" customFormat="1" x14ac:dyDescent="0.25">
      <c r="B201" s="16"/>
      <c r="C201" s="16"/>
      <c r="D201" s="16"/>
      <c r="E201" s="16"/>
      <c r="F201" s="16"/>
      <c r="G201" s="16"/>
      <c r="H201" s="16"/>
    </row>
    <row r="202" spans="2:8" s="44" customFormat="1" x14ac:dyDescent="0.25">
      <c r="B202" s="16"/>
      <c r="C202" s="16"/>
      <c r="D202" s="16"/>
      <c r="E202" s="16"/>
      <c r="F202" s="16"/>
      <c r="G202" s="16"/>
      <c r="H202" s="16"/>
    </row>
    <row r="203" spans="2:8" s="44" customFormat="1" x14ac:dyDescent="0.25">
      <c r="B203" s="16"/>
      <c r="C203" s="16"/>
      <c r="D203" s="16"/>
      <c r="E203" s="16"/>
      <c r="F203" s="16"/>
      <c r="G203" s="16"/>
      <c r="H203" s="16"/>
    </row>
  </sheetData>
  <sheetProtection password="FC5C" sheet="1" objects="1" scenarios="1"/>
  <mergeCells count="34">
    <mergeCell ref="E4:H4"/>
    <mergeCell ref="B8:H8"/>
    <mergeCell ref="B10:E10"/>
    <mergeCell ref="H10:H11"/>
    <mergeCell ref="B2:C2"/>
    <mergeCell ref="B3:C3"/>
    <mergeCell ref="B4:D4"/>
    <mergeCell ref="D2:H2"/>
    <mergeCell ref="D3:H3"/>
    <mergeCell ref="B9:H9"/>
    <mergeCell ref="B22:H22"/>
    <mergeCell ref="G23:G24"/>
    <mergeCell ref="E5:H5"/>
    <mergeCell ref="E6:H6"/>
    <mergeCell ref="B50:H50"/>
    <mergeCell ref="B47:H47"/>
    <mergeCell ref="B40:H40"/>
    <mergeCell ref="B46:H46"/>
    <mergeCell ref="B48:H48"/>
    <mergeCell ref="B49:H49"/>
    <mergeCell ref="B38:H38"/>
    <mergeCell ref="B34:B37"/>
    <mergeCell ref="C34:C37"/>
    <mergeCell ref="D34:D37"/>
    <mergeCell ref="F42:H44"/>
    <mergeCell ref="B41:H41"/>
    <mergeCell ref="B31:H31"/>
    <mergeCell ref="D17:H18"/>
    <mergeCell ref="B20:H20"/>
    <mergeCell ref="B21:H21"/>
    <mergeCell ref="G10:G11"/>
    <mergeCell ref="B19:H19"/>
    <mergeCell ref="B23:E23"/>
    <mergeCell ref="H23:H24"/>
  </mergeCells>
  <conditionalFormatting sqref="H33:H37">
    <cfRule type="cellIs" dxfId="13" priority="38" operator="equal">
      <formula>"ACEPTABLE"</formula>
    </cfRule>
    <cfRule type="cellIs" dxfId="12" priority="39" operator="equal">
      <formula>"INSUFICIENTE"</formula>
    </cfRule>
    <cfRule type="cellIs" dxfId="11" priority="40" operator="equal">
      <formula>"SATISFACTORIO"</formula>
    </cfRule>
    <cfRule type="cellIs" dxfId="10" priority="41" operator="equal">
      <formula>"EXCESIVO"</formula>
    </cfRule>
  </conditionalFormatting>
  <conditionalFormatting sqref="C17:C18 D17">
    <cfRule type="expression" dxfId="9" priority="12" stopIfTrue="1">
      <formula>OR($C$17&gt;87,$C$18&gt;140)</formula>
    </cfRule>
    <cfRule type="expression" dxfId="8" priority="13" stopIfTrue="1">
      <formula>OR($C$17&gt;85,$C$18&gt;137)</formula>
    </cfRule>
    <cfRule type="expression" dxfId="7" priority="14" stopIfTrue="1">
      <formula>OR($C$17&gt;80,$C$18&gt;135)</formula>
    </cfRule>
    <cfRule type="expression" dxfId="6" priority="15" stopIfTrue="1">
      <formula>AND($C$17&lt;80,$C$18&lt;135)</formula>
    </cfRule>
  </conditionalFormatting>
  <conditionalFormatting sqref="F42:H44">
    <cfRule type="cellIs" dxfId="5" priority="9" operator="equal">
      <formula>"INSUFICIENTE"</formula>
    </cfRule>
    <cfRule type="cellIs" dxfId="4" priority="10" operator="equal">
      <formula>"ADECUADO"</formula>
    </cfRule>
  </conditionalFormatting>
  <conditionalFormatting sqref="B46">
    <cfRule type="expression" dxfId="3" priority="5" stopIfTrue="1">
      <formula>OR($C$17&gt;87,$C$18&gt;140)</formula>
    </cfRule>
    <cfRule type="expression" dxfId="2" priority="6" stopIfTrue="1">
      <formula>OR($C$17&gt;85,$C$18&gt;137)</formula>
    </cfRule>
    <cfRule type="expression" dxfId="1" priority="7" stopIfTrue="1">
      <formula>OR($C$17&gt;80,$C$18&gt;135)</formula>
    </cfRule>
    <cfRule type="expression" dxfId="0" priority="8" stopIfTrue="1">
      <formula>AND($C$17&lt;80,$C$18&lt;135)</formula>
    </cfRule>
  </conditionalFormatting>
  <conditionalFormatting sqref="D17">
    <cfRule type="expression" priority="4" stopIfTrue="1">
      <formula>OR($C$17="-",$C$18="-")</formula>
    </cfRule>
  </conditionalFormatting>
  <conditionalFormatting sqref="C17">
    <cfRule type="expression" priority="3" stopIfTrue="1">
      <formula>OR($C$17="-",$C$18="-")</formula>
    </cfRule>
  </conditionalFormatting>
  <conditionalFormatting sqref="C18">
    <cfRule type="expression" priority="2" stopIfTrue="1">
      <formula>OR($C$17="-",$C$18="-")</formula>
    </cfRule>
  </conditionalFormatting>
  <conditionalFormatting sqref="B46:H46">
    <cfRule type="expression" priority="1" stopIfTrue="1">
      <formula>OR($C$17="-",$C$18="-")</formula>
    </cfRule>
  </conditionalFormatting>
  <dataValidations count="1">
    <dataValidation type="list" allowBlank="1" showInputMessage="1" showErrorMessage="1" sqref="E43">
      <formula1>"--,Bajas,Medias y altas,Altas"</formula1>
    </dataValidation>
  </dataValidations>
  <printOptions horizontalCentered="1"/>
  <pageMargins left="0.39370078740157483" right="0.39370078740157483" top="0.39370078740157483" bottom="0.39370078740157483" header="0" footer="0"/>
  <pageSetup paperSize="9" orientation="portrait" r:id="rId1"/>
  <headerFooter>
    <oddFooter>&amp;R&amp;P/&amp;N</oddFooter>
  </headerFooter>
  <ignoredErrors>
    <ignoredError sqref="B25:B2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baseColWidth="10" defaultRowHeight="15" x14ac:dyDescent="0.25"/>
  <cols>
    <col min="1" max="1" width="21.5703125" customWidth="1"/>
    <col min="2" max="2" width="12.5703125" customWidth="1"/>
    <col min="3" max="3" width="57.140625" customWidth="1"/>
    <col min="6" max="6" width="17.85546875" customWidth="1"/>
  </cols>
  <sheetData>
    <row r="1" spans="1:10" x14ac:dyDescent="0.25">
      <c r="A1" t="s">
        <v>6</v>
      </c>
    </row>
    <row r="2" spans="1:10" x14ac:dyDescent="0.25">
      <c r="A2" t="s">
        <v>4</v>
      </c>
    </row>
    <row r="3" spans="1:10" x14ac:dyDescent="0.25">
      <c r="A3">
        <v>80</v>
      </c>
    </row>
    <row r="4" spans="1:10" x14ac:dyDescent="0.25">
      <c r="A4">
        <v>135</v>
      </c>
    </row>
    <row r="5" spans="1:10" x14ac:dyDescent="0.25">
      <c r="A5" t="s">
        <v>7</v>
      </c>
    </row>
    <row r="6" spans="1:10" x14ac:dyDescent="0.25">
      <c r="A6" t="s">
        <v>14</v>
      </c>
    </row>
    <row r="7" spans="1:10" x14ac:dyDescent="0.25">
      <c r="A7">
        <v>85</v>
      </c>
    </row>
    <row r="8" spans="1:10" x14ac:dyDescent="0.25">
      <c r="A8">
        <v>137</v>
      </c>
    </row>
    <row r="9" spans="1:10" x14ac:dyDescent="0.25">
      <c r="A9" t="s">
        <v>24</v>
      </c>
    </row>
    <row r="10" spans="1:10" x14ac:dyDescent="0.25">
      <c r="A10" t="s">
        <v>5</v>
      </c>
      <c r="C10" t="s">
        <v>37</v>
      </c>
    </row>
    <row r="11" spans="1:10" x14ac:dyDescent="0.25">
      <c r="A11">
        <v>87</v>
      </c>
      <c r="B11" s="1" t="s">
        <v>9</v>
      </c>
      <c r="C11" t="s">
        <v>38</v>
      </c>
    </row>
    <row r="12" spans="1:10" x14ac:dyDescent="0.25">
      <c r="A12">
        <v>140</v>
      </c>
      <c r="B12" s="1" t="s">
        <v>9</v>
      </c>
      <c r="C12" t="s">
        <v>39</v>
      </c>
    </row>
    <row r="16" spans="1:10" x14ac:dyDescent="0.25">
      <c r="B16" s="14" t="s">
        <v>15</v>
      </c>
      <c r="C16" s="14" t="s">
        <v>36</v>
      </c>
      <c r="D16" s="14"/>
      <c r="E16" s="14"/>
      <c r="F16" s="14"/>
      <c r="G16" s="14"/>
      <c r="H16" s="14"/>
      <c r="I16" s="14"/>
      <c r="J16" s="14"/>
    </row>
    <row r="17" spans="1:10" x14ac:dyDescent="0.25">
      <c r="B17" s="14" t="s">
        <v>16</v>
      </c>
      <c r="C17" s="14" t="s">
        <v>35</v>
      </c>
      <c r="D17" s="14"/>
      <c r="E17" s="14"/>
      <c r="F17" s="14"/>
      <c r="G17" s="14"/>
      <c r="H17" s="14"/>
      <c r="I17" s="14"/>
      <c r="J17" s="14"/>
    </row>
    <row r="18" spans="1:10" x14ac:dyDescent="0.25">
      <c r="B18" s="14" t="s">
        <v>17</v>
      </c>
      <c r="C18" s="14" t="s">
        <v>34</v>
      </c>
      <c r="D18" s="14"/>
      <c r="E18" s="14"/>
      <c r="F18" s="14"/>
      <c r="G18" s="14"/>
      <c r="H18" s="14"/>
      <c r="I18" s="14"/>
      <c r="J18" s="14"/>
    </row>
    <row r="21" spans="1:10" ht="18" x14ac:dyDescent="0.35">
      <c r="A21" t="s">
        <v>26</v>
      </c>
      <c r="B21" s="19" t="s">
        <v>46</v>
      </c>
      <c r="F21" t="s">
        <v>26</v>
      </c>
      <c r="G21" s="19" t="s">
        <v>52</v>
      </c>
    </row>
    <row r="22" spans="1:10" ht="18" x14ac:dyDescent="0.35">
      <c r="A22" t="s">
        <v>25</v>
      </c>
      <c r="B22" s="19" t="s">
        <v>47</v>
      </c>
      <c r="F22" t="s">
        <v>25</v>
      </c>
    </row>
    <row r="24" spans="1:10" ht="18" x14ac:dyDescent="0.35">
      <c r="A24" t="s">
        <v>27</v>
      </c>
      <c r="B24" s="19" t="s">
        <v>48</v>
      </c>
      <c r="F24" t="s">
        <v>27</v>
      </c>
      <c r="G24" s="19" t="s">
        <v>53</v>
      </c>
    </row>
    <row r="25" spans="1:10" ht="18" x14ac:dyDescent="0.35">
      <c r="A25" t="s">
        <v>28</v>
      </c>
      <c r="B25" s="19" t="s">
        <v>49</v>
      </c>
      <c r="F25" t="s">
        <v>28</v>
      </c>
    </row>
    <row r="27" spans="1:10" ht="18" x14ac:dyDescent="0.35">
      <c r="A27" t="s">
        <v>29</v>
      </c>
      <c r="B27" s="19" t="s">
        <v>50</v>
      </c>
      <c r="F27" t="s">
        <v>29</v>
      </c>
      <c r="G27" s="19" t="s">
        <v>54</v>
      </c>
    </row>
    <row r="28" spans="1:10" ht="18" x14ac:dyDescent="0.35">
      <c r="A28" t="s">
        <v>30</v>
      </c>
      <c r="B28" s="19" t="s">
        <v>51</v>
      </c>
      <c r="F28" t="s">
        <v>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11" zoomScaleNormal="100" workbookViewId="0">
      <selection activeCell="A10" sqref="A10:XFD10"/>
    </sheetView>
  </sheetViews>
  <sheetFormatPr baseColWidth="10" defaultRowHeight="15" x14ac:dyDescent="0.25"/>
  <cols>
    <col min="1" max="1" width="132.5703125" style="2" customWidth="1"/>
  </cols>
  <sheetData>
    <row r="1" spans="1:1" ht="19.5" x14ac:dyDescent="0.35">
      <c r="A1" s="10" t="s">
        <v>10</v>
      </c>
    </row>
    <row r="2" spans="1:1" ht="97.5" x14ac:dyDescent="0.25">
      <c r="A2" s="9" t="s">
        <v>75</v>
      </c>
    </row>
    <row r="3" spans="1:1" ht="19.5" customHeight="1" x14ac:dyDescent="0.35">
      <c r="A3" s="10" t="s">
        <v>11</v>
      </c>
    </row>
    <row r="4" spans="1:1" ht="162.75" customHeight="1" x14ac:dyDescent="0.25">
      <c r="A4" s="9" t="s">
        <v>79</v>
      </c>
    </row>
    <row r="5" spans="1:1" ht="20.25" customHeight="1" x14ac:dyDescent="0.25">
      <c r="A5" s="10" t="s">
        <v>12</v>
      </c>
    </row>
    <row r="6" spans="1:1" hidden="1" x14ac:dyDescent="0.25">
      <c r="A6"/>
    </row>
    <row r="7" spans="1:1" s="12" customFormat="1" hidden="1" x14ac:dyDescent="0.25">
      <c r="A7" s="11"/>
    </row>
    <row r="8" spans="1:1" ht="182.25" customHeight="1" x14ac:dyDescent="0.25">
      <c r="A8" s="8" t="s">
        <v>78</v>
      </c>
    </row>
    <row r="9" spans="1:1" ht="307.5" customHeight="1" x14ac:dyDescent="0.25">
      <c r="A9" s="8" t="s">
        <v>76</v>
      </c>
    </row>
    <row r="10" spans="1:1" ht="147.75" hidden="1" customHeight="1" x14ac:dyDescent="0.25">
      <c r="A10" s="8"/>
    </row>
    <row r="11" spans="1:1" s="13" customFormat="1" ht="18" customHeight="1" x14ac:dyDescent="0.25">
      <c r="A11" s="4"/>
    </row>
    <row r="12" spans="1:1" ht="21.75" customHeight="1" x14ac:dyDescent="0.25">
      <c r="A12" s="11"/>
    </row>
    <row r="13" spans="1:1" ht="24" customHeight="1" x14ac:dyDescent="0.25">
      <c r="A13" s="4"/>
    </row>
    <row r="14" spans="1:1" ht="24" customHeight="1" x14ac:dyDescent="0.25">
      <c r="A14" s="4"/>
    </row>
    <row r="15" spans="1:1" ht="24" customHeight="1" x14ac:dyDescent="0.25">
      <c r="A15" s="4"/>
    </row>
    <row r="16" spans="1:1" ht="24" customHeight="1" x14ac:dyDescent="0.25">
      <c r="A16" s="4"/>
    </row>
    <row r="17" spans="1:1" ht="24" customHeight="1" x14ac:dyDescent="0.25">
      <c r="A17" s="4"/>
    </row>
    <row r="18" spans="1:1" ht="24" customHeight="1" x14ac:dyDescent="0.25">
      <c r="A18" s="4"/>
    </row>
    <row r="19" spans="1:1" ht="24" customHeight="1" x14ac:dyDescent="0.25">
      <c r="A19" s="5"/>
    </row>
    <row r="20" spans="1:1" ht="24" customHeight="1" x14ac:dyDescent="0.25">
      <c r="A20" s="5"/>
    </row>
    <row r="21" spans="1:1" ht="24" customHeight="1" x14ac:dyDescent="0.25">
      <c r="A21" s="3"/>
    </row>
    <row r="22" spans="1:1" ht="24" customHeight="1" x14ac:dyDescent="0.25">
      <c r="A22" s="4"/>
    </row>
    <row r="23" spans="1:1" ht="24" customHeight="1" x14ac:dyDescent="0.25">
      <c r="A23" s="4"/>
    </row>
    <row r="24" spans="1:1" ht="24" customHeight="1" x14ac:dyDescent="0.25">
      <c r="A24" s="6"/>
    </row>
    <row r="25" spans="1:1" ht="24" customHeight="1" x14ac:dyDescent="0.25">
      <c r="A25" s="4"/>
    </row>
    <row r="26" spans="1:1" ht="24" customHeight="1" x14ac:dyDescent="0.25">
      <c r="A26" s="7"/>
    </row>
    <row r="27" spans="1:1" ht="24" customHeight="1" x14ac:dyDescent="0.25">
      <c r="A27" s="4"/>
    </row>
    <row r="28" spans="1:1" ht="24" customHeight="1" x14ac:dyDescent="0.25">
      <c r="A28" s="4"/>
    </row>
    <row r="29" spans="1:1" ht="24" customHeight="1" x14ac:dyDescent="0.25">
      <c r="A29" s="4"/>
    </row>
    <row r="30" spans="1:1" ht="24" customHeight="1" x14ac:dyDescent="0.25">
      <c r="A30" s="4"/>
    </row>
    <row r="31" spans="1:1" ht="24" customHeight="1" x14ac:dyDescent="0.25">
      <c r="A31" s="4"/>
    </row>
    <row r="32" spans="1:1" ht="24" customHeight="1" x14ac:dyDescent="0.25">
      <c r="A32" s="4"/>
    </row>
    <row r="33" spans="1:1" ht="24" customHeight="1" x14ac:dyDescent="0.25">
      <c r="A33" s="4"/>
    </row>
    <row r="34" spans="1:1" ht="24" customHeight="1" x14ac:dyDescent="0.25">
      <c r="A34" s="4"/>
    </row>
    <row r="35" spans="1:1" ht="24" customHeight="1" x14ac:dyDescent="0.25">
      <c r="A35" s="4"/>
    </row>
    <row r="36" spans="1:1" ht="24" customHeight="1" x14ac:dyDescent="0.25">
      <c r="A36" s="4"/>
    </row>
    <row r="37" spans="1:1" ht="24" customHeight="1" x14ac:dyDescent="0.25">
      <c r="A37" s="4"/>
    </row>
    <row r="38" spans="1:1" ht="24" customHeight="1" x14ac:dyDescent="0.25">
      <c r="A38" s="4"/>
    </row>
    <row r="39" spans="1:1" ht="24" customHeight="1" x14ac:dyDescent="0.25">
      <c r="A39" s="4"/>
    </row>
    <row r="40" spans="1:1" ht="24" customHeight="1" x14ac:dyDescent="0.25">
      <c r="A40" s="4"/>
    </row>
    <row r="41" spans="1:1" ht="24" customHeight="1" x14ac:dyDescent="0.25">
      <c r="A41" s="4"/>
    </row>
    <row r="42" spans="1:1" ht="24" customHeight="1" x14ac:dyDescent="0.25">
      <c r="A42" s="4"/>
    </row>
    <row r="43" spans="1:1" ht="24" customHeight="1" x14ac:dyDescent="0.25">
      <c r="A43" s="4"/>
    </row>
    <row r="44" spans="1:1" ht="24" customHeight="1" x14ac:dyDescent="0.25">
      <c r="A44" s="4"/>
    </row>
    <row r="45" spans="1:1" ht="24" customHeight="1" x14ac:dyDescent="0.25">
      <c r="A45" s="4"/>
    </row>
    <row r="46" spans="1:1" ht="24" customHeight="1" x14ac:dyDescent="0.25">
      <c r="A46" s="4"/>
    </row>
    <row r="47" spans="1:1" ht="24" customHeight="1" x14ac:dyDescent="0.25">
      <c r="A47" s="4"/>
    </row>
    <row r="48" spans="1:1" ht="24" customHeight="1" x14ac:dyDescent="0.25">
      <c r="A48" s="4"/>
    </row>
    <row r="49" spans="1:1" ht="24" customHeight="1" x14ac:dyDescent="0.25">
      <c r="A49" s="4"/>
    </row>
    <row r="50" spans="1:1" ht="24" customHeight="1" x14ac:dyDescent="0.25">
      <c r="A50" s="4"/>
    </row>
    <row r="51" spans="1:1" ht="24" customHeight="1" x14ac:dyDescent="0.25">
      <c r="A51" s="4"/>
    </row>
    <row r="52" spans="1:1" ht="24" customHeight="1" x14ac:dyDescent="0.25">
      <c r="A52" s="4"/>
    </row>
    <row r="53" spans="1:1" ht="24" customHeight="1" x14ac:dyDescent="0.25">
      <c r="A53" s="4"/>
    </row>
    <row r="54" spans="1:1" ht="24" customHeight="1" x14ac:dyDescent="0.25">
      <c r="A54" s="4"/>
    </row>
    <row r="55" spans="1:1" ht="24" customHeight="1" x14ac:dyDescent="0.25">
      <c r="A55" s="4"/>
    </row>
    <row r="56" spans="1:1" ht="24" customHeight="1" x14ac:dyDescent="0.25">
      <c r="A56" s="4"/>
    </row>
    <row r="57" spans="1:1" ht="24" customHeight="1" x14ac:dyDescent="0.25">
      <c r="A57" s="4"/>
    </row>
    <row r="58" spans="1:1" ht="24" customHeight="1" x14ac:dyDescent="0.25">
      <c r="A58" s="4"/>
    </row>
    <row r="59" spans="1:1" ht="24" customHeight="1" x14ac:dyDescent="0.25">
      <c r="A59" s="4"/>
    </row>
    <row r="60" spans="1:1" ht="24" customHeight="1" x14ac:dyDescent="0.25">
      <c r="A60" s="4"/>
    </row>
    <row r="61" spans="1:1" ht="24" customHeight="1" x14ac:dyDescent="0.25">
      <c r="A61" s="4"/>
    </row>
    <row r="62" spans="1:1" ht="24" customHeight="1" x14ac:dyDescent="0.25">
      <c r="A62" s="4"/>
    </row>
    <row r="63" spans="1:1" ht="24" customHeight="1" x14ac:dyDescent="0.25">
      <c r="A63" s="7"/>
    </row>
    <row r="64" spans="1:1" ht="24" customHeight="1" x14ac:dyDescent="0.25">
      <c r="A64" s="4"/>
    </row>
    <row r="65" spans="1:1" ht="24" customHeight="1" x14ac:dyDescent="0.25">
      <c r="A65" s="4"/>
    </row>
    <row r="66" spans="1:1" ht="24" customHeight="1" x14ac:dyDescent="0.25">
      <c r="A66" s="4"/>
    </row>
    <row r="67" spans="1:1" ht="24" customHeight="1" x14ac:dyDescent="0.25">
      <c r="A67" s="4"/>
    </row>
    <row r="68" spans="1:1" ht="24" customHeight="1" x14ac:dyDescent="0.25">
      <c r="A68" s="4"/>
    </row>
    <row r="69" spans="1:1" ht="24" customHeight="1" x14ac:dyDescent="0.25">
      <c r="A69" s="4"/>
    </row>
    <row r="70" spans="1:1" ht="24" customHeight="1" x14ac:dyDescent="0.25">
      <c r="A70" s="4"/>
    </row>
    <row r="71" spans="1:1" ht="15.75" x14ac:dyDescent="0.25">
      <c r="A71" s="7"/>
    </row>
    <row r="72" spans="1:1" ht="15.75" x14ac:dyDescent="0.25">
      <c r="A72" s="7"/>
    </row>
    <row r="73" spans="1:1" x14ac:dyDescent="0.25">
      <c r="A73" s="4"/>
    </row>
    <row r="74" spans="1:1" x14ac:dyDescent="0.25">
      <c r="A74" s="4"/>
    </row>
    <row r="75" spans="1:1" ht="15.75" x14ac:dyDescent="0.25">
      <c r="A75" s="3"/>
    </row>
    <row r="76" spans="1:1" ht="15.75" x14ac:dyDescent="0.25">
      <c r="A76"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F25EB90631DEF41A66621140DA3A7A6" ma:contentTypeVersion="1" ma:contentTypeDescription="Crear nuevo documento." ma:contentTypeScope="" ma:versionID="50b7109d2430c9fb6e6576b4c4802f1d">
  <xsd:schema xmlns:xsd="http://www.w3.org/2001/XMLSchema" xmlns:xs="http://www.w3.org/2001/XMLSchema" xmlns:p="http://schemas.microsoft.com/office/2006/metadata/properties" targetNamespace="http://schemas.microsoft.com/office/2006/metadata/properties" ma:root="true" ma:fieldsID="4a8a20f4b6d397ba151082572907d6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7"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38BCB-0187-4E7A-B8E5-4F90892DB64C}"/>
</file>

<file path=customXml/itemProps2.xml><?xml version="1.0" encoding="utf-8"?>
<ds:datastoreItem xmlns:ds="http://schemas.openxmlformats.org/officeDocument/2006/customXml" ds:itemID="{5539C29B-B09E-4E7B-A810-28C77A4D3A7C}"/>
</file>

<file path=customXml/itemProps3.xml><?xml version="1.0" encoding="utf-8"?>
<ds:datastoreItem xmlns:ds="http://schemas.openxmlformats.org/officeDocument/2006/customXml" ds:itemID="{2566B29D-65F8-4F95-BA04-DF46A106A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REFERENCIAS</vt:lpstr>
      <vt:lpstr>MEDIDAS PREVENTIVAS</vt:lpstr>
      <vt:lpstr>Hoja1!Área_de_impresión</vt:lpstr>
    </vt:vector>
  </TitlesOfParts>
  <Company>FREMAP, Mutua de A.T. 061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robertmu</dc:creator>
  <cp:lastModifiedBy>ignamu</cp:lastModifiedBy>
  <cp:lastPrinted>2013-03-21T15:20:03Z</cp:lastPrinted>
  <dcterms:created xsi:type="dcterms:W3CDTF">2013-01-25T07:13:07Z</dcterms:created>
  <dcterms:modified xsi:type="dcterms:W3CDTF">2014-02-03T11:18:34Z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0x010100BF25EB90631DEF41A66621140DA3A7A6</vt:lpwstr>
  </property>
</Properties>
</file>